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40" windowWidth="9720" windowHeight="6300" activeTab="0"/>
  </bookViews>
  <sheets>
    <sheet name="пед персонал (2)" sheetId="1" r:id="rId1"/>
    <sheet name="общая штатка" sheetId="2" r:id="rId2"/>
  </sheets>
  <definedNames/>
  <calcPr fullCalcOnLoad="1"/>
</workbook>
</file>

<file path=xl/sharedStrings.xml><?xml version="1.0" encoding="utf-8"?>
<sst xmlns="http://schemas.openxmlformats.org/spreadsheetml/2006/main" count="278" uniqueCount="151">
  <si>
    <t>ФИО</t>
  </si>
  <si>
    <t>Лауазымы</t>
  </si>
  <si>
    <t>Білім</t>
  </si>
  <si>
    <t>Жұмыс өтілі</t>
  </si>
  <si>
    <t>1 айлық ставкасы</t>
  </si>
  <si>
    <t>Санат коэф</t>
  </si>
  <si>
    <t>БДО</t>
  </si>
  <si>
    <t>Айлық еңбек ақы жиыны</t>
  </si>
  <si>
    <t>№</t>
  </si>
  <si>
    <t>Айткалиева  А.М</t>
  </si>
  <si>
    <t>Директор</t>
  </si>
  <si>
    <t>Жоғары</t>
  </si>
  <si>
    <t>Aйлық жалақы</t>
  </si>
  <si>
    <t>Иноватор әдіскер</t>
  </si>
  <si>
    <t>Педагог психолог</t>
  </si>
  <si>
    <t>Медбике</t>
  </si>
  <si>
    <t>Арнаулы орта</t>
  </si>
  <si>
    <t>Диетбеке</t>
  </si>
  <si>
    <t>Тәрбиеші</t>
  </si>
  <si>
    <t>Саз жетекшісі</t>
  </si>
  <si>
    <t>Каженова Н</t>
  </si>
  <si>
    <t>Орыс тілі пәні мұғалімі</t>
  </si>
  <si>
    <t>Рыскалиева А</t>
  </si>
  <si>
    <t>БЛЕ 20%</t>
  </si>
  <si>
    <t>Дене тәрбиесі нұсқаушысы</t>
  </si>
  <si>
    <t>Ағылшын тілі мұғалімі</t>
  </si>
  <si>
    <t>Курманкулова А</t>
  </si>
  <si>
    <t>Хореограф</t>
  </si>
  <si>
    <t>коэф</t>
  </si>
  <si>
    <t>қосымша ақша</t>
  </si>
  <si>
    <t>Дюсенова Ж</t>
  </si>
  <si>
    <t>Директордың шаруашылық жөніндегі орынбасары</t>
  </si>
  <si>
    <t>Садыкова Л</t>
  </si>
  <si>
    <t>Есепші</t>
  </si>
  <si>
    <t>Кайланова Г</t>
  </si>
  <si>
    <t>Хатшы</t>
  </si>
  <si>
    <t>ЭВМ жөндеуші</t>
  </si>
  <si>
    <t>қоймашы</t>
  </si>
  <si>
    <t>кастелянша</t>
  </si>
  <si>
    <t>Давилина Н</t>
  </si>
  <si>
    <t>Кір жуушы оператор</t>
  </si>
  <si>
    <t>Бас аспазшы</t>
  </si>
  <si>
    <t>Аспазшы</t>
  </si>
  <si>
    <t>Балабақша жұмысшысы</t>
  </si>
  <si>
    <t>Джумагулов Н</t>
  </si>
  <si>
    <t>Күзетші</t>
  </si>
  <si>
    <t>Аула сыпырушы</t>
  </si>
  <si>
    <t>Балабақша орнын жинаушы</t>
  </si>
  <si>
    <t>Тәрбиеші көмекшісі</t>
  </si>
  <si>
    <t>Байдатова Г</t>
  </si>
  <si>
    <t>Зейнеуова Р</t>
  </si>
  <si>
    <t>Гумаров Е</t>
  </si>
  <si>
    <t>Электрик</t>
  </si>
  <si>
    <t>Дильмагамбетов</t>
  </si>
  <si>
    <t>Сагидуллина А</t>
  </si>
  <si>
    <t>Губашева А</t>
  </si>
  <si>
    <t>Жумина А.О.</t>
  </si>
  <si>
    <t>Нуржанов К.</t>
  </si>
  <si>
    <t>Аспамбетов А.</t>
  </si>
  <si>
    <t xml:space="preserve"> Әдіскер</t>
  </si>
  <si>
    <t>Бекітілді</t>
  </si>
  <si>
    <t xml:space="preserve">Аспаз көмекшісы </t>
  </si>
  <si>
    <t>Вакансия</t>
  </si>
  <si>
    <t>Бейнелеу өнер мұғалімі</t>
  </si>
  <si>
    <t>БЛЕ 30%</t>
  </si>
  <si>
    <t>Келісілді:</t>
  </si>
  <si>
    <t>Абдешева Н</t>
  </si>
  <si>
    <t>Кырыкбаев Е</t>
  </si>
  <si>
    <t>Килиян А</t>
  </si>
  <si>
    <t>Әдіскер</t>
  </si>
  <si>
    <t>Жинағы</t>
  </si>
  <si>
    <t>Логопед мұғалімі</t>
  </si>
  <si>
    <t>Итого</t>
  </si>
  <si>
    <t>Айлык еңбек ақы</t>
  </si>
  <si>
    <t>Асханаға көмекші кызметкер</t>
  </si>
  <si>
    <t>Всего :</t>
  </si>
  <si>
    <t>Бухгалтер                           Садыкова Л.И</t>
  </si>
  <si>
    <t xml:space="preserve">Ерекше еңбекке ақы төлеу шарттарының үстемесі   </t>
  </si>
  <si>
    <t>Елешова М</t>
  </si>
  <si>
    <t>Тәжірибе алаңына қосымша ақы</t>
  </si>
  <si>
    <t>Дене тарбиешс</t>
  </si>
  <si>
    <t xml:space="preserve">Компьютерли  сауаттылыкка </t>
  </si>
  <si>
    <t>Директордың шаруашылық ж,о</t>
  </si>
  <si>
    <t xml:space="preserve">  №34 Бөбекжайының директоры :__________ Айткалиева А .М.</t>
  </si>
  <si>
    <t>Латыпова Н</t>
  </si>
  <si>
    <t>Бердыгалиева Г</t>
  </si>
  <si>
    <t>Исатаева Э</t>
  </si>
  <si>
    <t>Ташаева Н</t>
  </si>
  <si>
    <t>Орал қаласының білім беру бөлім басшысының  орынбасары: ____________Сахипкереева  Ж К</t>
  </si>
  <si>
    <t>А1</t>
  </si>
  <si>
    <t>В3</t>
  </si>
  <si>
    <t>В4</t>
  </si>
  <si>
    <t>В2</t>
  </si>
  <si>
    <t>Карел Г</t>
  </si>
  <si>
    <t>D</t>
  </si>
  <si>
    <t>Турдашев</t>
  </si>
  <si>
    <t>А2</t>
  </si>
  <si>
    <t>Блок.Звено</t>
  </si>
  <si>
    <t>3-1,</t>
  </si>
  <si>
    <t>Ступень</t>
  </si>
  <si>
    <t>С2</t>
  </si>
  <si>
    <t>C3</t>
  </si>
  <si>
    <t xml:space="preserve">Катамоллин </t>
  </si>
  <si>
    <t>Батыргалиева А</t>
  </si>
  <si>
    <t>Габдугалиева С</t>
  </si>
  <si>
    <t>Каиргалиева С</t>
  </si>
  <si>
    <t>Вебер Э</t>
  </si>
  <si>
    <t>Айдынгалиева А</t>
  </si>
  <si>
    <t>Тулеуова А</t>
  </si>
  <si>
    <t>Хаирова Н</t>
  </si>
  <si>
    <t>Ескалиева А</t>
  </si>
  <si>
    <t>Бейбит Г</t>
  </si>
  <si>
    <t>Байжанова М</t>
  </si>
  <si>
    <t>Надирова Д</t>
  </si>
  <si>
    <t>Карел П</t>
  </si>
  <si>
    <t>Хамитжанова Г</t>
  </si>
  <si>
    <t xml:space="preserve">Туйменбаева </t>
  </si>
  <si>
    <t>Жумагалиева А</t>
  </si>
  <si>
    <t>Омирбай А</t>
  </si>
  <si>
    <t>Мухамбетжанова</t>
  </si>
  <si>
    <t>Бектенова Ж</t>
  </si>
  <si>
    <t xml:space="preserve">Куангали Г </t>
  </si>
  <si>
    <t>Шулимова Н</t>
  </si>
  <si>
    <t>Айткалиева  А.</t>
  </si>
  <si>
    <t>Талипова А</t>
  </si>
  <si>
    <t xml:space="preserve">                                                         №34 "Балбулак" бөбекжай МКҚҚ 2019 жылдың 1 қантар айына техникалық қызметкерлерінің штаттық кестесі</t>
  </si>
  <si>
    <t>26,3.</t>
  </si>
  <si>
    <t>Должность</t>
  </si>
  <si>
    <t>Медбике/Диетбеке</t>
  </si>
  <si>
    <t>Муфтуллина Э</t>
  </si>
  <si>
    <t>Сариева А</t>
  </si>
  <si>
    <t>Сотрудники по ФИО и должности.</t>
  </si>
  <si>
    <t>ГККП Ясли сад №34 Балбулак отдела образования г Уральск</t>
  </si>
  <si>
    <t>Итого:</t>
  </si>
  <si>
    <t>Хасенова Ж</t>
  </si>
  <si>
    <t>Иманбаева М</t>
  </si>
  <si>
    <t>Уразгалиева Ж</t>
  </si>
  <si>
    <t>Курбанова Ж</t>
  </si>
  <si>
    <t>Амангалиева Г</t>
  </si>
  <si>
    <t>Сырымбетова А</t>
  </si>
  <si>
    <t>Жаркынова Г</t>
  </si>
  <si>
    <t>Нагрузки в ставках</t>
  </si>
  <si>
    <t>ваканция</t>
  </si>
  <si>
    <t>Орыс тілі пәні мұғалімі/ тарбиеші</t>
  </si>
  <si>
    <t>Компьютерлік сауаттылыққа үйрету мұғалімі/тарбиеші</t>
  </si>
  <si>
    <t>Тәрбиеші/эвм жөндеуші</t>
  </si>
  <si>
    <t>Жанзукова Г</t>
  </si>
  <si>
    <t>Аспазшы/аспазшы комекшісі</t>
  </si>
  <si>
    <t>Балабақша жұмысшысы/аула сыпырушы</t>
  </si>
  <si>
    <t>Тәрбиеші көмекшісі/кастеляншы</t>
  </si>
  <si>
    <t>Логопед  мұғалімі/тәрбиеші</t>
  </si>
</sst>
</file>

<file path=xl/styles.xml><?xml version="1.0" encoding="utf-8"?>
<styleSheet xmlns="http://schemas.openxmlformats.org/spreadsheetml/2006/main">
  <numFmts count="21">
    <numFmt numFmtId="5" formatCode="#,##0\ &quot;₸&quot;;\-#,##0\ &quot;₸&quot;"/>
    <numFmt numFmtId="6" formatCode="#,##0\ &quot;₸&quot;;[Red]\-#,##0\ &quot;₸&quot;"/>
    <numFmt numFmtId="7" formatCode="#,##0.00\ &quot;₸&quot;;\-#,##0.00\ &quot;₸&quot;"/>
    <numFmt numFmtId="8" formatCode="#,##0.00\ &quot;₸&quot;;[Red]\-#,##0.00\ &quot;₸&quot;"/>
    <numFmt numFmtId="42" formatCode="_-* #,##0\ &quot;₸&quot;_-;\-* #,##0\ &quot;₸&quot;_-;_-* &quot;-&quot;\ &quot;₸&quot;_-;_-@_-"/>
    <numFmt numFmtId="41" formatCode="_-* #,##0\ _₸_-;\-* #,##0\ _₸_-;_-* &quot;-&quot;\ _₸_-;_-@_-"/>
    <numFmt numFmtId="44" formatCode="_-* #,##0.00\ &quot;₸&quot;_-;\-* #,##0.00\ &quot;₸&quot;_-;_-* &quot;-&quot;??\ &quot;₸&quot;_-;_-@_-"/>
    <numFmt numFmtId="43" formatCode="_-* #,##0.00\ _₸_-;\-* #,##0.00\ _₸_-;_-* &quot;-&quot;??\ _₸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sz val="6"/>
      <color indexed="8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33" borderId="0" xfId="0" applyFill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5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right"/>
    </xf>
    <xf numFmtId="1" fontId="7" fillId="33" borderId="10" xfId="0" applyNumberFormat="1" applyFont="1" applyFill="1" applyBorder="1" applyAlignment="1">
      <alignment/>
    </xf>
    <xf numFmtId="1" fontId="5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 wrapText="1"/>
    </xf>
    <xf numFmtId="1" fontId="5" fillId="33" borderId="0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1" fontId="6" fillId="33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/>
    </xf>
    <xf numFmtId="1" fontId="0" fillId="33" borderId="0" xfId="0" applyNumberFormat="1" applyFill="1" applyAlignment="1">
      <alignment/>
    </xf>
    <xf numFmtId="0" fontId="0" fillId="33" borderId="10" xfId="0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10" xfId="0" applyFill="1" applyBorder="1" applyAlignment="1">
      <alignment wrapText="1"/>
    </xf>
    <xf numFmtId="16" fontId="5" fillId="33" borderId="10" xfId="0" applyNumberFormat="1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1" fontId="6" fillId="33" borderId="0" xfId="0" applyNumberFormat="1" applyFont="1" applyFill="1" applyBorder="1" applyAlignment="1">
      <alignment/>
    </xf>
    <xf numFmtId="1" fontId="5" fillId="33" borderId="0" xfId="0" applyNumberFormat="1" applyFont="1" applyFill="1" applyAlignment="1">
      <alignment/>
    </xf>
    <xf numFmtId="0" fontId="6" fillId="33" borderId="0" xfId="0" applyFont="1" applyFill="1" applyAlignment="1">
      <alignment/>
    </xf>
    <xf numFmtId="0" fontId="6" fillId="33" borderId="0" xfId="0" applyFont="1" applyFill="1" applyBorder="1" applyAlignment="1">
      <alignment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horizontal="center"/>
    </xf>
    <xf numFmtId="0" fontId="6" fillId="33" borderId="10" xfId="0" applyFont="1" applyFill="1" applyBorder="1" applyAlignment="1">
      <alignment wrapText="1"/>
    </xf>
    <xf numFmtId="0" fontId="6" fillId="33" borderId="11" xfId="0" applyFont="1" applyFill="1" applyBorder="1" applyAlignment="1">
      <alignment wrapText="1"/>
    </xf>
    <xf numFmtId="0" fontId="6" fillId="33" borderId="13" xfId="0" applyFont="1" applyFill="1" applyBorder="1" applyAlignment="1">
      <alignment wrapText="1"/>
    </xf>
    <xf numFmtId="0" fontId="6" fillId="33" borderId="12" xfId="0" applyFont="1" applyFill="1" applyBorder="1" applyAlignment="1">
      <alignment wrapText="1"/>
    </xf>
    <xf numFmtId="0" fontId="6" fillId="33" borderId="10" xfId="0" applyFont="1" applyFill="1" applyBorder="1" applyAlignment="1">
      <alignment horizontal="center" wrapText="1"/>
    </xf>
    <xf numFmtId="0" fontId="6" fillId="33" borderId="0" xfId="0" applyFont="1" applyFill="1" applyBorder="1" applyAlignment="1">
      <alignment wrapText="1"/>
    </xf>
    <xf numFmtId="0" fontId="5" fillId="33" borderId="13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0" xfId="0" applyFont="1" applyFill="1" applyBorder="1" applyAlignment="1">
      <alignment/>
    </xf>
    <xf numFmtId="0" fontId="6" fillId="33" borderId="10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wrapText="1"/>
    </xf>
    <xf numFmtId="0" fontId="0" fillId="33" borderId="0" xfId="0" applyFill="1" applyBorder="1" applyAlignment="1">
      <alignment wrapText="1"/>
    </xf>
    <xf numFmtId="0" fontId="0" fillId="34" borderId="0" xfId="0" applyFill="1" applyAlignment="1">
      <alignment/>
    </xf>
    <xf numFmtId="16" fontId="5" fillId="33" borderId="10" xfId="0" applyNumberFormat="1" applyFont="1" applyFill="1" applyBorder="1" applyAlignment="1">
      <alignment horizontal="right"/>
    </xf>
    <xf numFmtId="0" fontId="0" fillId="0" borderId="10" xfId="0" applyFont="1" applyBorder="1" applyAlignment="1">
      <alignment/>
    </xf>
    <xf numFmtId="0" fontId="8" fillId="0" borderId="0" xfId="0" applyFont="1" applyAlignment="1">
      <alignment/>
    </xf>
    <xf numFmtId="0" fontId="0" fillId="33" borderId="0" xfId="0" applyFill="1" applyAlignment="1">
      <alignment horizontal="right"/>
    </xf>
    <xf numFmtId="0" fontId="0" fillId="0" borderId="10" xfId="0" applyBorder="1" applyAlignment="1">
      <alignment horizontal="center"/>
    </xf>
    <xf numFmtId="0" fontId="0" fillId="0" borderId="14" xfId="0" applyFill="1" applyBorder="1" applyAlignment="1">
      <alignment/>
    </xf>
    <xf numFmtId="1" fontId="7" fillId="33" borderId="11" xfId="0" applyNumberFormat="1" applyFont="1" applyFill="1" applyBorder="1" applyAlignment="1">
      <alignment horizontal="center"/>
    </xf>
    <xf numFmtId="1" fontId="7" fillId="33" borderId="12" xfId="0" applyNumberFormat="1" applyFont="1" applyFill="1" applyBorder="1" applyAlignment="1">
      <alignment horizontal="center"/>
    </xf>
    <xf numFmtId="1" fontId="5" fillId="33" borderId="11" xfId="0" applyNumberFormat="1" applyFont="1" applyFill="1" applyBorder="1" applyAlignment="1">
      <alignment horizontal="center"/>
    </xf>
    <xf numFmtId="1" fontId="5" fillId="33" borderId="12" xfId="0" applyNumberFormat="1" applyFont="1" applyFill="1" applyBorder="1" applyAlignment="1">
      <alignment horizontal="center"/>
    </xf>
    <xf numFmtId="170" fontId="6" fillId="33" borderId="11" xfId="42" applyFont="1" applyFill="1" applyBorder="1" applyAlignment="1">
      <alignment horizontal="center" wrapText="1"/>
    </xf>
    <xf numFmtId="170" fontId="6" fillId="33" borderId="12" xfId="42" applyFont="1" applyFill="1" applyBorder="1" applyAlignment="1">
      <alignment horizontal="center" wrapText="1"/>
    </xf>
    <xf numFmtId="0" fontId="6" fillId="33" borderId="10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 wrapText="1"/>
    </xf>
    <xf numFmtId="0" fontId="6" fillId="33" borderId="12" xfId="0" applyFont="1" applyFill="1" applyBorder="1" applyAlignment="1">
      <alignment horizontal="center" wrapText="1"/>
    </xf>
    <xf numFmtId="0" fontId="5" fillId="33" borderId="11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F75"/>
  <sheetViews>
    <sheetView tabSelected="1" zoomScalePageLayoutView="0" workbookViewId="0" topLeftCell="A1">
      <selection activeCell="I21" sqref="I21"/>
    </sheetView>
  </sheetViews>
  <sheetFormatPr defaultColWidth="9.140625" defaultRowHeight="12.75"/>
  <cols>
    <col min="1" max="1" width="3.7109375" style="0" customWidth="1"/>
    <col min="2" max="2" width="25.7109375" style="0" customWidth="1"/>
    <col min="3" max="3" width="45.28125" style="0" customWidth="1"/>
    <col min="4" max="4" width="19.28125" style="0" customWidth="1"/>
  </cols>
  <sheetData>
    <row r="1" spans="2:4" ht="15.75">
      <c r="B1" s="45" t="s">
        <v>131</v>
      </c>
      <c r="C1" s="2"/>
      <c r="D1" s="2"/>
    </row>
    <row r="2" spans="2:4" ht="15.75">
      <c r="B2" s="45" t="s">
        <v>132</v>
      </c>
      <c r="C2" s="45"/>
      <c r="D2" s="45"/>
    </row>
    <row r="3" spans="2:4" ht="15">
      <c r="B3" s="3"/>
      <c r="C3" s="3"/>
      <c r="D3" s="3"/>
    </row>
    <row r="4" spans="1:4" ht="19.5" customHeight="1">
      <c r="A4" s="5" t="s">
        <v>8</v>
      </c>
      <c r="B4" s="5" t="s">
        <v>0</v>
      </c>
      <c r="C4" s="5" t="s">
        <v>127</v>
      </c>
      <c r="D4" s="6" t="s">
        <v>141</v>
      </c>
    </row>
    <row r="5" spans="1:4" ht="11.25" customHeight="1">
      <c r="A5" s="47">
        <v>1</v>
      </c>
      <c r="B5" s="47">
        <v>2</v>
      </c>
      <c r="C5" s="47">
        <v>3</v>
      </c>
      <c r="D5" s="47">
        <v>4</v>
      </c>
    </row>
    <row r="6" spans="1:4" s="4" customFormat="1" ht="12.75">
      <c r="A6" s="17">
        <v>1</v>
      </c>
      <c r="B6" s="17" t="s">
        <v>9</v>
      </c>
      <c r="C6" s="17" t="s">
        <v>10</v>
      </c>
      <c r="D6" s="18">
        <v>1</v>
      </c>
    </row>
    <row r="7" spans="1:4" s="4" customFormat="1" ht="12.75">
      <c r="A7" s="17">
        <v>2</v>
      </c>
      <c r="B7" s="17" t="s">
        <v>54</v>
      </c>
      <c r="C7" s="19" t="s">
        <v>59</v>
      </c>
      <c r="D7" s="18">
        <v>0.75</v>
      </c>
    </row>
    <row r="8" spans="1:4" s="4" customFormat="1" ht="12.75">
      <c r="A8" s="17">
        <v>3</v>
      </c>
      <c r="B8" s="17" t="s">
        <v>62</v>
      </c>
      <c r="C8" s="19" t="s">
        <v>59</v>
      </c>
      <c r="D8" s="18">
        <v>0.25</v>
      </c>
    </row>
    <row r="9" spans="1:4" s="4" customFormat="1" ht="12.75" customHeight="1">
      <c r="A9" s="17">
        <v>4</v>
      </c>
      <c r="B9" s="17" t="s">
        <v>78</v>
      </c>
      <c r="C9" s="19" t="s">
        <v>13</v>
      </c>
      <c r="D9" s="18">
        <v>0.5</v>
      </c>
    </row>
    <row r="10" spans="1:4" s="4" customFormat="1" ht="12.75" customHeight="1">
      <c r="A10" s="17">
        <v>5</v>
      </c>
      <c r="B10" s="17" t="s">
        <v>142</v>
      </c>
      <c r="C10" s="19" t="s">
        <v>13</v>
      </c>
      <c r="D10" s="18">
        <v>0.5</v>
      </c>
    </row>
    <row r="11" spans="1:4" s="4" customFormat="1" ht="12" customHeight="1">
      <c r="A11" s="17">
        <v>6</v>
      </c>
      <c r="B11" s="18" t="s">
        <v>119</v>
      </c>
      <c r="C11" s="40" t="s">
        <v>14</v>
      </c>
      <c r="D11" s="18">
        <v>1</v>
      </c>
    </row>
    <row r="12" spans="1:5" s="4" customFormat="1" ht="12" customHeight="1">
      <c r="A12" s="17">
        <v>7</v>
      </c>
      <c r="B12" s="18" t="s">
        <v>113</v>
      </c>
      <c r="C12" s="40" t="s">
        <v>63</v>
      </c>
      <c r="D12" s="18">
        <v>1</v>
      </c>
      <c r="E12" s="16"/>
    </row>
    <row r="13" spans="1:4" s="4" customFormat="1" ht="11.25" customHeight="1">
      <c r="A13" s="17">
        <v>8</v>
      </c>
      <c r="B13" s="18" t="s">
        <v>84</v>
      </c>
      <c r="C13" s="40" t="s">
        <v>150</v>
      </c>
      <c r="D13" s="18">
        <v>1.5</v>
      </c>
    </row>
    <row r="14" spans="1:4" s="4" customFormat="1" ht="12.75" customHeight="1">
      <c r="A14" s="17">
        <v>9</v>
      </c>
      <c r="B14" s="18" t="s">
        <v>120</v>
      </c>
      <c r="C14" s="40" t="s">
        <v>25</v>
      </c>
      <c r="D14" s="18">
        <v>1</v>
      </c>
    </row>
    <row r="15" spans="1:4" s="4" customFormat="1" ht="12" customHeight="1">
      <c r="A15" s="17">
        <v>10</v>
      </c>
      <c r="B15" s="17" t="s">
        <v>56</v>
      </c>
      <c r="C15" s="17" t="s">
        <v>128</v>
      </c>
      <c r="D15" s="18">
        <v>1.5</v>
      </c>
    </row>
    <row r="16" spans="1:4" s="4" customFormat="1" ht="12.75" customHeight="1">
      <c r="A16" s="17">
        <v>11</v>
      </c>
      <c r="B16" s="18" t="s">
        <v>114</v>
      </c>
      <c r="C16" s="17" t="s">
        <v>15</v>
      </c>
      <c r="D16" s="18">
        <v>0.5</v>
      </c>
    </row>
    <row r="17" spans="1:4" s="4" customFormat="1" ht="13.5" customHeight="1">
      <c r="A17" s="17">
        <v>12</v>
      </c>
      <c r="B17" s="17" t="s">
        <v>115</v>
      </c>
      <c r="C17" s="19" t="s">
        <v>19</v>
      </c>
      <c r="D17" s="18">
        <v>1.25</v>
      </c>
    </row>
    <row r="18" spans="1:4" s="4" customFormat="1" ht="12.75" customHeight="1">
      <c r="A18" s="17">
        <v>13</v>
      </c>
      <c r="B18" s="17" t="s">
        <v>85</v>
      </c>
      <c r="C18" s="19" t="s">
        <v>19</v>
      </c>
      <c r="D18" s="18">
        <v>1.5</v>
      </c>
    </row>
    <row r="19" spans="1:4" s="4" customFormat="1" ht="15.75" customHeight="1">
      <c r="A19" s="17">
        <v>14</v>
      </c>
      <c r="B19" s="17" t="s">
        <v>20</v>
      </c>
      <c r="C19" s="19" t="s">
        <v>143</v>
      </c>
      <c r="D19" s="18">
        <v>1.5</v>
      </c>
    </row>
    <row r="20" spans="1:4" s="4" customFormat="1" ht="11.25" customHeight="1">
      <c r="A20" s="17">
        <v>15</v>
      </c>
      <c r="B20" s="18" t="s">
        <v>93</v>
      </c>
      <c r="C20" s="19" t="s">
        <v>24</v>
      </c>
      <c r="D20" s="18">
        <v>1.25</v>
      </c>
    </row>
    <row r="21" spans="1:5" s="4" customFormat="1" ht="12" customHeight="1">
      <c r="A21" s="17">
        <v>16</v>
      </c>
      <c r="B21" s="17" t="s">
        <v>118</v>
      </c>
      <c r="C21" s="19" t="s">
        <v>24</v>
      </c>
      <c r="D21" s="18">
        <v>1</v>
      </c>
      <c r="E21" s="46"/>
    </row>
    <row r="22" spans="1:4" s="4" customFormat="1" ht="24" customHeight="1">
      <c r="A22" s="17">
        <v>17</v>
      </c>
      <c r="B22" s="18" t="s">
        <v>116</v>
      </c>
      <c r="C22" s="19" t="s">
        <v>144</v>
      </c>
      <c r="D22" s="18">
        <v>1</v>
      </c>
    </row>
    <row r="23" spans="1:4" s="4" customFormat="1" ht="12.75">
      <c r="A23" s="17">
        <v>18</v>
      </c>
      <c r="B23" s="18" t="s">
        <v>117</v>
      </c>
      <c r="C23" s="17" t="s">
        <v>27</v>
      </c>
      <c r="D23" s="18">
        <v>1</v>
      </c>
    </row>
    <row r="24" spans="1:4" s="4" customFormat="1" ht="12.75">
      <c r="A24" s="17">
        <v>19</v>
      </c>
      <c r="B24" s="18" t="s">
        <v>106</v>
      </c>
      <c r="C24" s="17" t="s">
        <v>145</v>
      </c>
      <c r="D24" s="18">
        <v>1.5</v>
      </c>
    </row>
    <row r="25" spans="1:4" s="4" customFormat="1" ht="12.75">
      <c r="A25" s="17">
        <v>20</v>
      </c>
      <c r="B25" s="18" t="s">
        <v>135</v>
      </c>
      <c r="C25" s="17" t="s">
        <v>18</v>
      </c>
      <c r="D25" s="18">
        <v>1</v>
      </c>
    </row>
    <row r="26" spans="1:4" s="4" customFormat="1" ht="12.75">
      <c r="A26" s="17">
        <v>21</v>
      </c>
      <c r="B26" s="17" t="s">
        <v>50</v>
      </c>
      <c r="C26" s="17" t="s">
        <v>18</v>
      </c>
      <c r="D26" s="18">
        <v>1.5</v>
      </c>
    </row>
    <row r="27" spans="1:4" s="4" customFormat="1" ht="12" customHeight="1">
      <c r="A27" s="17">
        <v>22</v>
      </c>
      <c r="B27" s="17" t="s">
        <v>54</v>
      </c>
      <c r="C27" s="17" t="s">
        <v>18</v>
      </c>
      <c r="D27" s="18">
        <v>1</v>
      </c>
    </row>
    <row r="28" spans="1:4" s="4" customFormat="1" ht="12.75">
      <c r="A28" s="17">
        <v>23</v>
      </c>
      <c r="B28" s="17" t="s">
        <v>86</v>
      </c>
      <c r="C28" s="17" t="s">
        <v>18</v>
      </c>
      <c r="D28" s="18">
        <v>1</v>
      </c>
    </row>
    <row r="29" spans="1:6" s="4" customFormat="1" ht="12" customHeight="1">
      <c r="A29" s="17">
        <v>24</v>
      </c>
      <c r="B29" s="17" t="s">
        <v>66</v>
      </c>
      <c r="C29" s="17" t="s">
        <v>18</v>
      </c>
      <c r="D29" s="18">
        <v>1.5</v>
      </c>
      <c r="F29" s="41"/>
    </row>
    <row r="30" spans="1:4" s="4" customFormat="1" ht="11.25" customHeight="1">
      <c r="A30" s="17">
        <v>25</v>
      </c>
      <c r="B30" s="18" t="s">
        <v>124</v>
      </c>
      <c r="C30" s="17" t="s">
        <v>18</v>
      </c>
      <c r="D30" s="18">
        <v>1</v>
      </c>
    </row>
    <row r="31" spans="1:4" s="4" customFormat="1" ht="12.75">
      <c r="A31" s="17">
        <v>26</v>
      </c>
      <c r="B31" s="17" t="s">
        <v>22</v>
      </c>
      <c r="C31" s="17" t="s">
        <v>18</v>
      </c>
      <c r="D31" s="18">
        <v>1.5</v>
      </c>
    </row>
    <row r="32" spans="1:4" s="4" customFormat="1" ht="12.75">
      <c r="A32" s="17">
        <v>27</v>
      </c>
      <c r="B32" s="18" t="s">
        <v>110</v>
      </c>
      <c r="C32" s="17" t="s">
        <v>18</v>
      </c>
      <c r="D32" s="18">
        <v>1</v>
      </c>
    </row>
    <row r="33" spans="1:4" s="4" customFormat="1" ht="12.75">
      <c r="A33" s="17">
        <v>28</v>
      </c>
      <c r="B33" s="18" t="s">
        <v>129</v>
      </c>
      <c r="C33" s="17" t="s">
        <v>18</v>
      </c>
      <c r="D33" s="18">
        <v>1.5</v>
      </c>
    </row>
    <row r="34" spans="1:4" s="4" customFormat="1" ht="12" customHeight="1">
      <c r="A34" s="17">
        <v>29</v>
      </c>
      <c r="B34" s="17" t="s">
        <v>123</v>
      </c>
      <c r="C34" s="17" t="s">
        <v>18</v>
      </c>
      <c r="D34" s="18">
        <v>1</v>
      </c>
    </row>
    <row r="35" spans="1:4" s="4" customFormat="1" ht="10.5" customHeight="1">
      <c r="A35" s="17">
        <v>30</v>
      </c>
      <c r="B35" s="17" t="s">
        <v>111</v>
      </c>
      <c r="C35" s="17" t="s">
        <v>18</v>
      </c>
      <c r="D35" s="18">
        <v>1</v>
      </c>
    </row>
    <row r="36" spans="1:4" s="4" customFormat="1" ht="10.5" customHeight="1">
      <c r="A36" s="17">
        <v>31</v>
      </c>
      <c r="B36" s="17" t="s">
        <v>112</v>
      </c>
      <c r="C36" s="17" t="s">
        <v>18</v>
      </c>
      <c r="D36" s="18">
        <v>1.5</v>
      </c>
    </row>
    <row r="37" spans="1:4" s="4" customFormat="1" ht="12.75">
      <c r="A37" s="17">
        <v>32</v>
      </c>
      <c r="B37" s="17" t="s">
        <v>26</v>
      </c>
      <c r="C37" s="17" t="s">
        <v>18</v>
      </c>
      <c r="D37" s="18">
        <v>1.5</v>
      </c>
    </row>
    <row r="38" spans="1:4" s="4" customFormat="1" ht="12.75" customHeight="1">
      <c r="A38" s="17">
        <v>33</v>
      </c>
      <c r="B38" s="18" t="s">
        <v>136</v>
      </c>
      <c r="C38" s="17" t="s">
        <v>18</v>
      </c>
      <c r="D38" s="18">
        <v>1</v>
      </c>
    </row>
    <row r="39" spans="1:4" s="4" customFormat="1" ht="11.25" customHeight="1">
      <c r="A39" s="17">
        <v>34</v>
      </c>
      <c r="B39" s="18" t="s">
        <v>78</v>
      </c>
      <c r="C39" s="17" t="s">
        <v>18</v>
      </c>
      <c r="D39" s="18">
        <v>1</v>
      </c>
    </row>
    <row r="40" spans="1:4" s="4" customFormat="1" ht="13.5" customHeight="1">
      <c r="A40" s="17">
        <v>35</v>
      </c>
      <c r="B40" s="17" t="s">
        <v>87</v>
      </c>
      <c r="C40" s="17" t="s">
        <v>18</v>
      </c>
      <c r="D40" s="18">
        <v>1.5</v>
      </c>
    </row>
    <row r="41" spans="1:4" s="4" customFormat="1" ht="13.5" customHeight="1">
      <c r="A41" s="17">
        <v>36</v>
      </c>
      <c r="B41" s="17" t="s">
        <v>146</v>
      </c>
      <c r="C41" s="17" t="s">
        <v>18</v>
      </c>
      <c r="D41" s="18">
        <f>0.84+0.5</f>
        <v>1.3399999999999999</v>
      </c>
    </row>
    <row r="42" spans="1:4" ht="14.25" customHeight="1">
      <c r="A42" s="17">
        <v>37</v>
      </c>
      <c r="B42" s="17" t="s">
        <v>30</v>
      </c>
      <c r="C42" s="19" t="s">
        <v>31</v>
      </c>
      <c r="D42" s="18">
        <v>1</v>
      </c>
    </row>
    <row r="43" spans="1:4" ht="17.25" customHeight="1">
      <c r="A43" s="17">
        <v>38</v>
      </c>
      <c r="B43" s="17" t="s">
        <v>32</v>
      </c>
      <c r="C43" s="17" t="s">
        <v>33</v>
      </c>
      <c r="D43" s="18">
        <v>1.5</v>
      </c>
    </row>
    <row r="44" spans="1:4" ht="12.75">
      <c r="A44" s="17">
        <v>39</v>
      </c>
      <c r="B44" s="17" t="s">
        <v>34</v>
      </c>
      <c r="C44" s="19" t="s">
        <v>35</v>
      </c>
      <c r="D44" s="18">
        <v>1</v>
      </c>
    </row>
    <row r="45" spans="1:4" ht="12.75">
      <c r="A45" s="17">
        <v>40</v>
      </c>
      <c r="B45" s="17" t="s">
        <v>67</v>
      </c>
      <c r="C45" s="19" t="s">
        <v>36</v>
      </c>
      <c r="D45" s="18">
        <v>0.5</v>
      </c>
    </row>
    <row r="46" spans="1:4" ht="15" customHeight="1">
      <c r="A46" s="17">
        <v>41</v>
      </c>
      <c r="B46" s="17" t="s">
        <v>108</v>
      </c>
      <c r="C46" s="17" t="s">
        <v>37</v>
      </c>
      <c r="D46" s="18">
        <v>1</v>
      </c>
    </row>
    <row r="47" spans="1:4" ht="12.75">
      <c r="A47" s="17">
        <v>42</v>
      </c>
      <c r="B47" s="18" t="s">
        <v>113</v>
      </c>
      <c r="C47" s="17" t="s">
        <v>38</v>
      </c>
      <c r="D47" s="18">
        <v>0.5</v>
      </c>
    </row>
    <row r="48" spans="1:4" ht="12.75">
      <c r="A48" s="17">
        <v>43</v>
      </c>
      <c r="B48" s="17" t="s">
        <v>39</v>
      </c>
      <c r="C48" s="19" t="s">
        <v>40</v>
      </c>
      <c r="D48" s="18">
        <v>1.5</v>
      </c>
    </row>
    <row r="49" spans="1:4" ht="12.75">
      <c r="A49" s="17">
        <v>44</v>
      </c>
      <c r="B49" s="17" t="s">
        <v>55</v>
      </c>
      <c r="C49" s="19" t="s">
        <v>40</v>
      </c>
      <c r="D49" s="18">
        <v>1.5</v>
      </c>
    </row>
    <row r="50" spans="1:4" ht="12.75">
      <c r="A50" s="17">
        <v>45</v>
      </c>
      <c r="B50" s="18" t="s">
        <v>109</v>
      </c>
      <c r="C50" s="17" t="s">
        <v>41</v>
      </c>
      <c r="D50" s="18">
        <v>1</v>
      </c>
    </row>
    <row r="51" spans="1:4" ht="15.75" customHeight="1">
      <c r="A51" s="17">
        <v>46</v>
      </c>
      <c r="B51" s="18" t="s">
        <v>105</v>
      </c>
      <c r="C51" s="19" t="s">
        <v>147</v>
      </c>
      <c r="D51" s="18">
        <v>1.5</v>
      </c>
    </row>
    <row r="52" spans="1:4" ht="14.25" customHeight="1">
      <c r="A52" s="17">
        <v>47</v>
      </c>
      <c r="B52" s="17" t="s">
        <v>68</v>
      </c>
      <c r="C52" s="19" t="s">
        <v>147</v>
      </c>
      <c r="D52" s="18">
        <v>1.5</v>
      </c>
    </row>
    <row r="53" spans="1:4" ht="12.75">
      <c r="A53" s="17">
        <v>48</v>
      </c>
      <c r="B53" s="18" t="s">
        <v>142</v>
      </c>
      <c r="C53" s="19" t="s">
        <v>61</v>
      </c>
      <c r="D53" s="18">
        <v>1</v>
      </c>
    </row>
    <row r="54" spans="1:4" ht="15.75" customHeight="1">
      <c r="A54" s="17">
        <v>49</v>
      </c>
      <c r="B54" s="17" t="s">
        <v>53</v>
      </c>
      <c r="C54" s="19" t="s">
        <v>148</v>
      </c>
      <c r="D54" s="18">
        <v>1.5</v>
      </c>
    </row>
    <row r="55" spans="1:4" ht="15" customHeight="1">
      <c r="A55" s="17">
        <v>50</v>
      </c>
      <c r="B55" s="17" t="s">
        <v>58</v>
      </c>
      <c r="C55" s="19" t="s">
        <v>148</v>
      </c>
      <c r="D55" s="18">
        <v>1.5</v>
      </c>
    </row>
    <row r="56" spans="1:4" ht="12.75">
      <c r="A56" s="17">
        <v>51</v>
      </c>
      <c r="B56" s="17" t="s">
        <v>44</v>
      </c>
      <c r="C56" s="17" t="s">
        <v>45</v>
      </c>
      <c r="D56" s="18">
        <v>1</v>
      </c>
    </row>
    <row r="57" spans="1:4" ht="12.75">
      <c r="A57" s="17">
        <v>52</v>
      </c>
      <c r="B57" s="17" t="s">
        <v>102</v>
      </c>
      <c r="C57" s="17" t="s">
        <v>45</v>
      </c>
      <c r="D57" s="18">
        <v>1</v>
      </c>
    </row>
    <row r="58" spans="1:4" ht="12.75">
      <c r="A58" s="17">
        <v>53</v>
      </c>
      <c r="B58" s="17" t="s">
        <v>57</v>
      </c>
      <c r="C58" s="17" t="s">
        <v>45</v>
      </c>
      <c r="D58" s="18">
        <v>1</v>
      </c>
    </row>
    <row r="59" spans="1:4" ht="12.75">
      <c r="A59" s="17">
        <v>54</v>
      </c>
      <c r="B59" s="18" t="s">
        <v>95</v>
      </c>
      <c r="C59" s="19" t="s">
        <v>46</v>
      </c>
      <c r="D59" s="18">
        <v>1.5</v>
      </c>
    </row>
    <row r="60" spans="1:4" ht="12.75">
      <c r="A60" s="17">
        <v>55</v>
      </c>
      <c r="B60" s="18" t="s">
        <v>62</v>
      </c>
      <c r="C60" s="19" t="s">
        <v>46</v>
      </c>
      <c r="D60" s="18">
        <v>0.5</v>
      </c>
    </row>
    <row r="61" spans="1:4" ht="12.75">
      <c r="A61" s="17">
        <v>56</v>
      </c>
      <c r="B61" s="18" t="s">
        <v>103</v>
      </c>
      <c r="C61" s="19" t="s">
        <v>47</v>
      </c>
      <c r="D61" s="18">
        <v>1.5</v>
      </c>
    </row>
    <row r="62" spans="1:4" ht="12.75">
      <c r="A62" s="17">
        <v>57</v>
      </c>
      <c r="B62" s="17" t="s">
        <v>51</v>
      </c>
      <c r="C62" s="17" t="s">
        <v>52</v>
      </c>
      <c r="D62" s="44">
        <v>1</v>
      </c>
    </row>
    <row r="63" spans="1:4" ht="12.75">
      <c r="A63" s="17">
        <v>58</v>
      </c>
      <c r="B63" s="17" t="s">
        <v>121</v>
      </c>
      <c r="C63" s="17" t="s">
        <v>48</v>
      </c>
      <c r="D63" s="44">
        <v>1</v>
      </c>
    </row>
    <row r="64" spans="1:4" ht="12.75">
      <c r="A64" s="17">
        <v>59</v>
      </c>
      <c r="B64" s="18" t="s">
        <v>104</v>
      </c>
      <c r="C64" s="17" t="s">
        <v>48</v>
      </c>
      <c r="D64" s="44">
        <v>1.15</v>
      </c>
    </row>
    <row r="65" spans="1:4" ht="12.75">
      <c r="A65" s="17">
        <v>60</v>
      </c>
      <c r="B65" s="18" t="s">
        <v>138</v>
      </c>
      <c r="C65" s="17" t="s">
        <v>48</v>
      </c>
      <c r="D65" s="44">
        <v>1</v>
      </c>
    </row>
    <row r="66" spans="1:4" ht="12.75">
      <c r="A66" s="17">
        <v>61</v>
      </c>
      <c r="B66" s="18" t="s">
        <v>139</v>
      </c>
      <c r="C66" s="17" t="s">
        <v>48</v>
      </c>
      <c r="D66" s="44">
        <v>1</v>
      </c>
    </row>
    <row r="67" spans="1:4" ht="12.75">
      <c r="A67" s="17">
        <v>62</v>
      </c>
      <c r="B67" s="18" t="s">
        <v>122</v>
      </c>
      <c r="C67" s="17" t="s">
        <v>48</v>
      </c>
      <c r="D67" s="44">
        <v>1</v>
      </c>
    </row>
    <row r="68" spans="1:4" ht="12.75">
      <c r="A68" s="17">
        <v>63</v>
      </c>
      <c r="B68" s="17" t="s">
        <v>49</v>
      </c>
      <c r="C68" s="17" t="s">
        <v>48</v>
      </c>
      <c r="D68" s="44">
        <v>1.5</v>
      </c>
    </row>
    <row r="69" spans="1:4" ht="12.75">
      <c r="A69" s="17">
        <v>64</v>
      </c>
      <c r="B69" s="18" t="s">
        <v>140</v>
      </c>
      <c r="C69" s="17" t="s">
        <v>48</v>
      </c>
      <c r="D69" s="44">
        <v>1</v>
      </c>
    </row>
    <row r="70" spans="1:4" ht="12.75">
      <c r="A70" s="17">
        <v>65</v>
      </c>
      <c r="B70" s="18" t="s">
        <v>137</v>
      </c>
      <c r="C70" s="17" t="s">
        <v>48</v>
      </c>
      <c r="D70" s="44">
        <v>1.5</v>
      </c>
    </row>
    <row r="71" spans="1:4" ht="12.75">
      <c r="A71" s="17">
        <v>66</v>
      </c>
      <c r="B71" s="18" t="s">
        <v>134</v>
      </c>
      <c r="C71" s="17" t="s">
        <v>48</v>
      </c>
      <c r="D71" s="44">
        <v>1.5</v>
      </c>
    </row>
    <row r="72" spans="1:4" ht="12.75">
      <c r="A72" s="17">
        <v>67</v>
      </c>
      <c r="B72" s="17" t="s">
        <v>130</v>
      </c>
      <c r="C72" s="17" t="s">
        <v>48</v>
      </c>
      <c r="D72" s="44">
        <v>1</v>
      </c>
    </row>
    <row r="73" spans="1:4" ht="12.75">
      <c r="A73" s="17">
        <v>68</v>
      </c>
      <c r="B73" s="18" t="s">
        <v>107</v>
      </c>
      <c r="C73" s="17" t="s">
        <v>149</v>
      </c>
      <c r="D73" s="44">
        <v>1.5</v>
      </c>
    </row>
    <row r="74" spans="1:4" ht="12.75">
      <c r="A74" s="1"/>
      <c r="B74" s="44" t="s">
        <v>133</v>
      </c>
      <c r="C74" s="1"/>
      <c r="D74" s="1">
        <f>SUM(D6:D73)</f>
        <v>77.49000000000001</v>
      </c>
    </row>
    <row r="75" ht="12.75">
      <c r="D75" s="48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B3:S51"/>
  <sheetViews>
    <sheetView zoomScalePageLayoutView="0" workbookViewId="0" topLeftCell="A16">
      <selection activeCell="B3" sqref="B3:S51"/>
    </sheetView>
  </sheetViews>
  <sheetFormatPr defaultColWidth="9.140625" defaultRowHeight="12.75"/>
  <cols>
    <col min="1" max="1" width="0.2890625" style="0" customWidth="1"/>
    <col min="2" max="2" width="2.7109375" style="0" customWidth="1"/>
    <col min="3" max="3" width="16.28125" style="0" customWidth="1"/>
    <col min="4" max="4" width="7.140625" style="0" customWidth="1"/>
    <col min="5" max="5" width="4.00390625" style="0" customWidth="1"/>
    <col min="6" max="6" width="7.28125" style="0" customWidth="1"/>
    <col min="7" max="7" width="8.28125" style="0" customWidth="1"/>
    <col min="8" max="8" width="4.421875" style="0" customWidth="1"/>
    <col min="9" max="9" width="7.57421875" style="0" customWidth="1"/>
    <col min="10" max="10" width="5.00390625" style="0" customWidth="1"/>
    <col min="11" max="11" width="7.421875" style="0" customWidth="1"/>
    <col min="12" max="12" width="4.8515625" style="0" customWidth="1"/>
    <col min="13" max="13" width="6.00390625" style="0" customWidth="1"/>
    <col min="14" max="14" width="5.421875" style="0" hidden="1" customWidth="1"/>
    <col min="15" max="15" width="5.7109375" style="0" customWidth="1"/>
    <col min="16" max="16" width="5.57421875" style="0" customWidth="1"/>
    <col min="17" max="17" width="8.00390625" style="0" customWidth="1"/>
    <col min="18" max="18" width="6.8515625" style="0" customWidth="1"/>
    <col min="19" max="19" width="7.140625" style="0" customWidth="1"/>
  </cols>
  <sheetData>
    <row r="1" ht="3" customHeight="1"/>
    <row r="2" ht="12.75" hidden="1"/>
    <row r="3" spans="2:19" ht="12.75">
      <c r="B3" s="13"/>
      <c r="C3" s="25" t="s">
        <v>60</v>
      </c>
      <c r="D3" s="25"/>
      <c r="E3" s="25"/>
      <c r="F3" s="25"/>
      <c r="G3" s="25"/>
      <c r="H3" s="25"/>
      <c r="I3" s="25"/>
      <c r="J3" s="25" t="s">
        <v>65</v>
      </c>
      <c r="K3" s="25"/>
      <c r="L3" s="25"/>
      <c r="M3" s="25"/>
      <c r="N3" s="25"/>
      <c r="O3" s="25"/>
      <c r="P3" s="25"/>
      <c r="Q3" s="25"/>
      <c r="R3" s="13"/>
      <c r="S3" s="13"/>
    </row>
    <row r="4" spans="2:19" ht="12" customHeight="1">
      <c r="B4" s="13"/>
      <c r="C4" s="25" t="s">
        <v>83</v>
      </c>
      <c r="D4" s="25"/>
      <c r="E4" s="25"/>
      <c r="F4" s="25"/>
      <c r="G4" s="25"/>
      <c r="H4" s="25"/>
      <c r="I4" s="25"/>
      <c r="J4" s="25" t="s">
        <v>88</v>
      </c>
      <c r="K4" s="25"/>
      <c r="L4" s="25"/>
      <c r="M4" s="25"/>
      <c r="N4" s="25"/>
      <c r="O4" s="25"/>
      <c r="P4" s="25"/>
      <c r="Q4" s="25"/>
      <c r="R4" s="13"/>
      <c r="S4" s="13"/>
    </row>
    <row r="5" spans="2:19" ht="6" customHeight="1">
      <c r="B5" s="13"/>
      <c r="C5" s="13"/>
      <c r="D5" s="13"/>
      <c r="E5" s="13"/>
      <c r="F5" s="26"/>
      <c r="G5" s="26"/>
      <c r="H5" s="26"/>
      <c r="I5" s="26"/>
      <c r="J5" s="26"/>
      <c r="K5" s="26"/>
      <c r="L5" s="26"/>
      <c r="M5" s="26"/>
      <c r="N5" s="26"/>
      <c r="O5" s="26"/>
      <c r="P5" s="25"/>
      <c r="Q5" s="13"/>
      <c r="R5" s="13"/>
      <c r="S5" s="13"/>
    </row>
    <row r="6" spans="2:19" ht="12.75" hidden="1">
      <c r="B6" s="13"/>
      <c r="C6" s="13"/>
      <c r="D6" s="13"/>
      <c r="E6" s="13"/>
      <c r="F6" s="26"/>
      <c r="G6" s="26"/>
      <c r="H6" s="26"/>
      <c r="I6" s="26"/>
      <c r="J6" s="26"/>
      <c r="K6" s="26"/>
      <c r="L6" s="26"/>
      <c r="M6" s="26"/>
      <c r="N6" s="26"/>
      <c r="O6" s="26"/>
      <c r="P6" s="25"/>
      <c r="Q6" s="25"/>
      <c r="R6" s="25"/>
      <c r="S6" s="25"/>
    </row>
    <row r="7" spans="2:19" ht="12.75">
      <c r="B7" s="27" t="s">
        <v>125</v>
      </c>
      <c r="C7" s="26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</row>
    <row r="8" spans="2:19" ht="8.25" customHeight="1">
      <c r="B8" s="26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</row>
    <row r="9" spans="2:19" ht="28.5" customHeight="1">
      <c r="B9" s="15"/>
      <c r="C9" s="15" t="s">
        <v>1</v>
      </c>
      <c r="D9" s="29" t="s">
        <v>97</v>
      </c>
      <c r="E9" s="29" t="s">
        <v>99</v>
      </c>
      <c r="F9" s="29" t="s">
        <v>3</v>
      </c>
      <c r="G9" s="15" t="s">
        <v>2</v>
      </c>
      <c r="H9" s="29" t="s">
        <v>4</v>
      </c>
      <c r="I9" s="29" t="s">
        <v>5</v>
      </c>
      <c r="J9" s="15" t="s">
        <v>6</v>
      </c>
      <c r="K9" s="57" t="s">
        <v>12</v>
      </c>
      <c r="L9" s="58"/>
      <c r="M9" s="29" t="s">
        <v>77</v>
      </c>
      <c r="N9" s="55"/>
      <c r="O9" s="55"/>
      <c r="P9" s="38"/>
      <c r="Q9" s="53" t="s">
        <v>79</v>
      </c>
      <c r="R9" s="54"/>
      <c r="S9" s="29" t="s">
        <v>7</v>
      </c>
    </row>
    <row r="10" spans="2:19" ht="9" customHeight="1">
      <c r="B10" s="7">
        <v>1</v>
      </c>
      <c r="C10" s="7">
        <v>2</v>
      </c>
      <c r="D10" s="7">
        <v>3</v>
      </c>
      <c r="E10" s="7">
        <v>4</v>
      </c>
      <c r="F10" s="8">
        <v>5</v>
      </c>
      <c r="G10" s="7">
        <v>6</v>
      </c>
      <c r="H10" s="7">
        <v>7</v>
      </c>
      <c r="I10" s="7">
        <v>8</v>
      </c>
      <c r="J10" s="7">
        <v>9</v>
      </c>
      <c r="K10" s="59">
        <v>10</v>
      </c>
      <c r="L10" s="60"/>
      <c r="M10" s="7">
        <v>11</v>
      </c>
      <c r="N10" s="56">
        <v>12</v>
      </c>
      <c r="O10" s="56"/>
      <c r="P10" s="39">
        <v>13</v>
      </c>
      <c r="Q10" s="21">
        <v>14</v>
      </c>
      <c r="R10" s="22"/>
      <c r="S10" s="7">
        <v>15</v>
      </c>
    </row>
    <row r="11" spans="2:19" s="42" customFormat="1" ht="9.75" customHeight="1">
      <c r="B11" s="7">
        <v>1</v>
      </c>
      <c r="C11" s="7" t="s">
        <v>10</v>
      </c>
      <c r="D11" s="7" t="s">
        <v>89</v>
      </c>
      <c r="E11" s="20" t="s">
        <v>98</v>
      </c>
      <c r="F11" s="8">
        <v>25.3</v>
      </c>
      <c r="G11" s="7" t="s">
        <v>11</v>
      </c>
      <c r="H11" s="7">
        <v>1</v>
      </c>
      <c r="I11" s="8">
        <v>5.37</v>
      </c>
      <c r="J11" s="7">
        <v>17697</v>
      </c>
      <c r="K11" s="49">
        <f>I11*J11*H11</f>
        <v>95032.89</v>
      </c>
      <c r="L11" s="50"/>
      <c r="M11" s="9">
        <f>K11*10%</f>
        <v>9503.289</v>
      </c>
      <c r="N11" s="7"/>
      <c r="O11" s="10"/>
      <c r="P11" s="7"/>
      <c r="Q11" s="7" t="s">
        <v>23</v>
      </c>
      <c r="R11" s="7">
        <v>3539</v>
      </c>
      <c r="S11" s="10">
        <f>K11+O11+M11+R11</f>
        <v>108075.179</v>
      </c>
    </row>
    <row r="12" spans="2:19" s="42" customFormat="1" ht="10.5" customHeight="1">
      <c r="B12" s="7">
        <v>2</v>
      </c>
      <c r="C12" s="11" t="s">
        <v>13</v>
      </c>
      <c r="D12" s="7" t="s">
        <v>90</v>
      </c>
      <c r="E12" s="7"/>
      <c r="F12" s="8" t="s">
        <v>70</v>
      </c>
      <c r="G12" s="7" t="s">
        <v>11</v>
      </c>
      <c r="H12" s="7">
        <v>1</v>
      </c>
      <c r="I12" s="8"/>
      <c r="J12" s="7">
        <v>17697</v>
      </c>
      <c r="K12" s="49">
        <v>52383</v>
      </c>
      <c r="L12" s="50"/>
      <c r="M12" s="9">
        <f aca="true" t="shared" si="0" ref="M12:M25">K12*10%</f>
        <v>5238.3</v>
      </c>
      <c r="N12" s="7"/>
      <c r="O12" s="10"/>
      <c r="P12" s="7"/>
      <c r="Q12" s="7"/>
      <c r="R12" s="7"/>
      <c r="S12" s="10">
        <f aca="true" t="shared" si="1" ref="S12:S25">K12+O12+M12+R12</f>
        <v>57621.3</v>
      </c>
    </row>
    <row r="13" spans="2:19" s="42" customFormat="1" ht="9.75" customHeight="1">
      <c r="B13" s="7">
        <v>3</v>
      </c>
      <c r="C13" s="11" t="s">
        <v>69</v>
      </c>
      <c r="D13" s="7" t="s">
        <v>90</v>
      </c>
      <c r="E13" s="7"/>
      <c r="F13" s="8" t="s">
        <v>70</v>
      </c>
      <c r="G13" s="7" t="s">
        <v>11</v>
      </c>
      <c r="H13" s="7">
        <v>1</v>
      </c>
      <c r="I13" s="8"/>
      <c r="J13" s="7">
        <v>17697</v>
      </c>
      <c r="K13" s="49">
        <v>53799</v>
      </c>
      <c r="L13" s="50"/>
      <c r="M13" s="9">
        <v>5380</v>
      </c>
      <c r="N13" s="7"/>
      <c r="O13" s="7"/>
      <c r="P13" s="7"/>
      <c r="Q13" s="7" t="s">
        <v>23</v>
      </c>
      <c r="R13" s="7">
        <v>3540</v>
      </c>
      <c r="S13" s="10">
        <f t="shared" si="1"/>
        <v>62719</v>
      </c>
    </row>
    <row r="14" spans="2:19" s="4" customFormat="1" ht="9.75" customHeight="1">
      <c r="B14" s="7">
        <v>4</v>
      </c>
      <c r="C14" s="7" t="s">
        <v>18</v>
      </c>
      <c r="D14" s="7" t="s">
        <v>70</v>
      </c>
      <c r="E14" s="7"/>
      <c r="F14" s="8" t="s">
        <v>70</v>
      </c>
      <c r="G14" s="7" t="s">
        <v>70</v>
      </c>
      <c r="H14" s="7">
        <v>23.09</v>
      </c>
      <c r="I14" s="8" t="s">
        <v>70</v>
      </c>
      <c r="J14" s="7">
        <v>17697</v>
      </c>
      <c r="K14" s="51">
        <v>1314191</v>
      </c>
      <c r="L14" s="52"/>
      <c r="M14" s="9">
        <f t="shared" si="0"/>
        <v>131419.1</v>
      </c>
      <c r="N14" s="7"/>
      <c r="O14" s="10"/>
      <c r="P14" s="7"/>
      <c r="Q14" s="7" t="s">
        <v>23</v>
      </c>
      <c r="R14" s="7">
        <v>67241</v>
      </c>
      <c r="S14" s="10">
        <f t="shared" si="1"/>
        <v>1512851.1</v>
      </c>
    </row>
    <row r="15" spans="2:19" s="42" customFormat="1" ht="9" customHeight="1">
      <c r="B15" s="7">
        <v>5</v>
      </c>
      <c r="C15" s="11" t="s">
        <v>25</v>
      </c>
      <c r="D15" s="7" t="s">
        <v>90</v>
      </c>
      <c r="E15" s="7">
        <v>3</v>
      </c>
      <c r="F15" s="8">
        <v>10.8</v>
      </c>
      <c r="G15" s="11" t="s">
        <v>16</v>
      </c>
      <c r="H15" s="8">
        <v>1</v>
      </c>
      <c r="I15" s="8">
        <v>3.51</v>
      </c>
      <c r="J15" s="7">
        <v>17697</v>
      </c>
      <c r="K15" s="49">
        <v>62120</v>
      </c>
      <c r="L15" s="50"/>
      <c r="M15" s="9">
        <f t="shared" si="0"/>
        <v>6212</v>
      </c>
      <c r="N15" s="7"/>
      <c r="O15" s="7"/>
      <c r="P15" s="7"/>
      <c r="Q15" s="7" t="s">
        <v>23</v>
      </c>
      <c r="R15" s="7">
        <v>3539</v>
      </c>
      <c r="S15" s="10">
        <f t="shared" si="1"/>
        <v>71871</v>
      </c>
    </row>
    <row r="16" spans="2:19" s="42" customFormat="1" ht="11.25" customHeight="1">
      <c r="B16" s="7">
        <v>6</v>
      </c>
      <c r="C16" s="11" t="s">
        <v>21</v>
      </c>
      <c r="D16" s="7" t="s">
        <v>92</v>
      </c>
      <c r="E16" s="7">
        <v>1</v>
      </c>
      <c r="F16" s="43" t="s">
        <v>126</v>
      </c>
      <c r="G16" s="7" t="s">
        <v>11</v>
      </c>
      <c r="H16" s="7">
        <v>1</v>
      </c>
      <c r="I16" s="8">
        <v>4.7</v>
      </c>
      <c r="J16" s="7">
        <v>17697</v>
      </c>
      <c r="K16" s="49">
        <f>I16*J16*H16</f>
        <v>83175.90000000001</v>
      </c>
      <c r="L16" s="50"/>
      <c r="M16" s="9">
        <f t="shared" si="0"/>
        <v>8317.590000000002</v>
      </c>
      <c r="N16" s="7"/>
      <c r="O16" s="10"/>
      <c r="P16" s="7"/>
      <c r="Q16" s="7" t="s">
        <v>23</v>
      </c>
      <c r="R16" s="7">
        <v>3539</v>
      </c>
      <c r="S16" s="10">
        <f t="shared" si="1"/>
        <v>95032.49</v>
      </c>
    </row>
    <row r="17" spans="2:19" s="42" customFormat="1" ht="9" customHeight="1">
      <c r="B17" s="7">
        <v>7</v>
      </c>
      <c r="C17" s="11" t="s">
        <v>81</v>
      </c>
      <c r="D17" s="7" t="s">
        <v>90</v>
      </c>
      <c r="E17" s="7">
        <v>3</v>
      </c>
      <c r="F17" s="8">
        <v>5.4</v>
      </c>
      <c r="G17" s="7" t="s">
        <v>11</v>
      </c>
      <c r="H17" s="8">
        <v>0.75</v>
      </c>
      <c r="I17" s="8">
        <v>3.51</v>
      </c>
      <c r="J17" s="7">
        <v>17697</v>
      </c>
      <c r="K17" s="49">
        <v>45791</v>
      </c>
      <c r="L17" s="50"/>
      <c r="M17" s="9">
        <f t="shared" si="0"/>
        <v>4579.1</v>
      </c>
      <c r="N17" s="7"/>
      <c r="O17" s="10"/>
      <c r="P17" s="7"/>
      <c r="Q17" s="7" t="s">
        <v>23</v>
      </c>
      <c r="R17" s="7">
        <v>2654</v>
      </c>
      <c r="S17" s="10">
        <f t="shared" si="1"/>
        <v>53024.1</v>
      </c>
    </row>
    <row r="18" spans="2:19" s="42" customFormat="1" ht="9.75" customHeight="1">
      <c r="B18" s="7">
        <v>8</v>
      </c>
      <c r="C18" s="11" t="s">
        <v>19</v>
      </c>
      <c r="D18" s="7" t="s">
        <v>70</v>
      </c>
      <c r="E18" s="7"/>
      <c r="F18" s="8" t="s">
        <v>70</v>
      </c>
      <c r="G18" s="7" t="s">
        <v>70</v>
      </c>
      <c r="H18" s="7">
        <v>2.75</v>
      </c>
      <c r="I18" s="8" t="s">
        <v>70</v>
      </c>
      <c r="J18" s="7">
        <v>17697</v>
      </c>
      <c r="K18" s="49">
        <v>173740</v>
      </c>
      <c r="L18" s="50"/>
      <c r="M18" s="9">
        <f t="shared" si="0"/>
        <v>17374</v>
      </c>
      <c r="N18" s="7"/>
      <c r="O18" s="10"/>
      <c r="P18" s="7"/>
      <c r="Q18" s="7" t="s">
        <v>23</v>
      </c>
      <c r="R18" s="7">
        <v>7078</v>
      </c>
      <c r="S18" s="10">
        <f t="shared" si="1"/>
        <v>198192</v>
      </c>
    </row>
    <row r="19" spans="2:19" s="42" customFormat="1" ht="9.75" customHeight="1">
      <c r="B19" s="7">
        <v>9</v>
      </c>
      <c r="C19" s="11" t="s">
        <v>27</v>
      </c>
      <c r="D19" s="7" t="s">
        <v>90</v>
      </c>
      <c r="E19" s="7">
        <v>3</v>
      </c>
      <c r="F19" s="8">
        <v>7.2</v>
      </c>
      <c r="G19" s="7" t="s">
        <v>11</v>
      </c>
      <c r="H19" s="7">
        <v>1</v>
      </c>
      <c r="I19" s="8">
        <v>3.45</v>
      </c>
      <c r="J19" s="7">
        <v>17697</v>
      </c>
      <c r="K19" s="49">
        <f>I19*J19*H19</f>
        <v>61054.65</v>
      </c>
      <c r="L19" s="50"/>
      <c r="M19" s="9">
        <f t="shared" si="0"/>
        <v>6105.465</v>
      </c>
      <c r="N19" s="7"/>
      <c r="O19" s="10"/>
      <c r="P19" s="7"/>
      <c r="Q19" s="7"/>
      <c r="R19" s="7"/>
      <c r="S19" s="10">
        <f t="shared" si="1"/>
        <v>67160.115</v>
      </c>
    </row>
    <row r="20" spans="2:19" s="42" customFormat="1" ht="9" customHeight="1">
      <c r="B20" s="7">
        <v>10</v>
      </c>
      <c r="C20" s="7" t="s">
        <v>15</v>
      </c>
      <c r="D20" s="7" t="s">
        <v>91</v>
      </c>
      <c r="E20" s="7"/>
      <c r="F20" s="8" t="s">
        <v>70</v>
      </c>
      <c r="G20" s="7" t="s">
        <v>70</v>
      </c>
      <c r="H20" s="7">
        <v>1.5</v>
      </c>
      <c r="I20" s="8" t="s">
        <v>70</v>
      </c>
      <c r="J20" s="7">
        <v>17697</v>
      </c>
      <c r="K20" s="49">
        <v>93528</v>
      </c>
      <c r="L20" s="50"/>
      <c r="M20" s="9">
        <f t="shared" si="0"/>
        <v>9352.800000000001</v>
      </c>
      <c r="N20" s="7"/>
      <c r="O20" s="10"/>
      <c r="P20" s="7"/>
      <c r="Q20" s="7"/>
      <c r="R20" s="7"/>
      <c r="S20" s="10">
        <f t="shared" si="1"/>
        <v>102880.8</v>
      </c>
    </row>
    <row r="21" spans="2:19" s="42" customFormat="1" ht="10.5" customHeight="1">
      <c r="B21" s="7">
        <v>11</v>
      </c>
      <c r="C21" s="7" t="s">
        <v>17</v>
      </c>
      <c r="D21" s="7" t="s">
        <v>91</v>
      </c>
      <c r="E21" s="7">
        <v>1</v>
      </c>
      <c r="F21" s="8">
        <v>21.9</v>
      </c>
      <c r="G21" s="11" t="s">
        <v>16</v>
      </c>
      <c r="H21" s="7">
        <v>0.5</v>
      </c>
      <c r="I21" s="8">
        <v>3.72</v>
      </c>
      <c r="J21" s="7">
        <v>17697</v>
      </c>
      <c r="K21" s="49">
        <v>33978</v>
      </c>
      <c r="L21" s="50"/>
      <c r="M21" s="9">
        <f t="shared" si="0"/>
        <v>3397.8</v>
      </c>
      <c r="N21" s="7"/>
      <c r="O21" s="10"/>
      <c r="P21" s="7"/>
      <c r="Q21" s="7"/>
      <c r="R21" s="7"/>
      <c r="S21" s="10">
        <f t="shared" si="1"/>
        <v>37375.8</v>
      </c>
    </row>
    <row r="22" spans="2:19" s="42" customFormat="1" ht="9.75" customHeight="1">
      <c r="B22" s="7">
        <v>12</v>
      </c>
      <c r="C22" s="7" t="s">
        <v>14</v>
      </c>
      <c r="D22" s="7" t="s">
        <v>90</v>
      </c>
      <c r="E22" s="7">
        <v>4</v>
      </c>
      <c r="F22" s="7">
        <v>7.2</v>
      </c>
      <c r="G22" s="7" t="s">
        <v>11</v>
      </c>
      <c r="H22" s="7">
        <v>1</v>
      </c>
      <c r="I22" s="7">
        <v>3.04</v>
      </c>
      <c r="J22" s="7">
        <v>17697</v>
      </c>
      <c r="K22" s="49">
        <v>53799</v>
      </c>
      <c r="L22" s="50"/>
      <c r="M22" s="9">
        <f t="shared" si="0"/>
        <v>5379.900000000001</v>
      </c>
      <c r="N22" s="7"/>
      <c r="O22" s="10"/>
      <c r="P22" s="7"/>
      <c r="Q22" s="7" t="s">
        <v>23</v>
      </c>
      <c r="R22" s="7">
        <v>3539</v>
      </c>
      <c r="S22" s="10">
        <f t="shared" si="1"/>
        <v>62717.9</v>
      </c>
    </row>
    <row r="23" spans="2:19" s="42" customFormat="1" ht="10.5" customHeight="1">
      <c r="B23" s="7">
        <v>13</v>
      </c>
      <c r="C23" s="11" t="s">
        <v>80</v>
      </c>
      <c r="D23" s="7" t="s">
        <v>70</v>
      </c>
      <c r="E23" s="7"/>
      <c r="F23" s="8" t="s">
        <v>70</v>
      </c>
      <c r="G23" s="7" t="s">
        <v>70</v>
      </c>
      <c r="H23" s="7">
        <v>2.25</v>
      </c>
      <c r="I23" s="8" t="s">
        <v>70</v>
      </c>
      <c r="J23" s="7">
        <v>17697</v>
      </c>
      <c r="K23" s="49">
        <v>106717</v>
      </c>
      <c r="L23" s="50"/>
      <c r="M23" s="9">
        <f t="shared" si="0"/>
        <v>10671.7</v>
      </c>
      <c r="N23" s="7"/>
      <c r="O23" s="10"/>
      <c r="P23" s="7"/>
      <c r="Q23" s="7" t="s">
        <v>23</v>
      </c>
      <c r="R23" s="7">
        <v>7078</v>
      </c>
      <c r="S23" s="10">
        <f t="shared" si="1"/>
        <v>124466.7</v>
      </c>
    </row>
    <row r="24" spans="2:19" s="42" customFormat="1" ht="10.5" customHeight="1">
      <c r="B24" s="7">
        <v>14</v>
      </c>
      <c r="C24" s="11" t="s">
        <v>63</v>
      </c>
      <c r="D24" s="7" t="s">
        <v>90</v>
      </c>
      <c r="E24" s="7">
        <v>4</v>
      </c>
      <c r="F24" s="8">
        <v>11.3</v>
      </c>
      <c r="G24" s="7" t="s">
        <v>11</v>
      </c>
      <c r="H24" s="7">
        <v>1</v>
      </c>
      <c r="I24" s="8">
        <v>3.1</v>
      </c>
      <c r="J24" s="7">
        <v>17697</v>
      </c>
      <c r="K24" s="49">
        <v>54861</v>
      </c>
      <c r="L24" s="50"/>
      <c r="M24" s="9">
        <f t="shared" si="0"/>
        <v>5486.1</v>
      </c>
      <c r="N24" s="7"/>
      <c r="O24" s="10"/>
      <c r="P24" s="7"/>
      <c r="Q24" s="7" t="s">
        <v>23</v>
      </c>
      <c r="R24" s="7">
        <v>3539</v>
      </c>
      <c r="S24" s="10">
        <f t="shared" si="1"/>
        <v>63886.1</v>
      </c>
    </row>
    <row r="25" spans="2:19" s="42" customFormat="1" ht="11.25" customHeight="1">
      <c r="B25" s="7">
        <v>15</v>
      </c>
      <c r="C25" s="11" t="s">
        <v>71</v>
      </c>
      <c r="D25" s="7" t="s">
        <v>90</v>
      </c>
      <c r="E25" s="7">
        <v>3</v>
      </c>
      <c r="F25" s="8">
        <v>8.9</v>
      </c>
      <c r="G25" s="7" t="s">
        <v>11</v>
      </c>
      <c r="H25" s="7">
        <v>1</v>
      </c>
      <c r="I25" s="7">
        <v>3.39</v>
      </c>
      <c r="J25" s="7">
        <v>17697</v>
      </c>
      <c r="K25" s="49">
        <v>61055</v>
      </c>
      <c r="L25" s="50"/>
      <c r="M25" s="9">
        <f t="shared" si="0"/>
        <v>6105.5</v>
      </c>
      <c r="N25" s="7"/>
      <c r="O25" s="10"/>
      <c r="P25" s="7"/>
      <c r="Q25" s="7"/>
      <c r="R25" s="7"/>
      <c r="S25" s="10">
        <f t="shared" si="1"/>
        <v>67160.5</v>
      </c>
    </row>
    <row r="26" spans="2:19" s="4" customFormat="1" ht="8.25" customHeight="1">
      <c r="B26" s="7"/>
      <c r="C26" s="7" t="s">
        <v>72</v>
      </c>
      <c r="D26" s="7"/>
      <c r="E26" s="20"/>
      <c r="F26" s="7"/>
      <c r="G26" s="7"/>
      <c r="H26" s="7">
        <f>SUM(H11:H25)</f>
        <v>39.84</v>
      </c>
      <c r="I26" s="7"/>
      <c r="J26" s="7"/>
      <c r="K26" s="51">
        <f>SUM(K11:K25)</f>
        <v>2345225.44</v>
      </c>
      <c r="L26" s="52"/>
      <c r="M26" s="10">
        <f>SUM(M11:M25)</f>
        <v>234522.644</v>
      </c>
      <c r="N26" s="7"/>
      <c r="O26" s="10"/>
      <c r="P26" s="7"/>
      <c r="Q26" s="7"/>
      <c r="R26" s="7">
        <f>SUM(R11:R25)</f>
        <v>105286</v>
      </c>
      <c r="S26" s="10">
        <f>SUM(S11:S25)</f>
        <v>2685034.0840000003</v>
      </c>
    </row>
    <row r="27" spans="2:19" ht="12.75"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24"/>
      <c r="O27" s="13"/>
      <c r="P27" s="13"/>
      <c r="Q27" s="13"/>
      <c r="R27" s="13"/>
      <c r="S27" s="24"/>
    </row>
    <row r="28" spans="2:19" ht="1.5" customHeight="1"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24"/>
      <c r="M28" s="24"/>
      <c r="N28" s="13"/>
      <c r="O28" s="13"/>
      <c r="P28" s="13"/>
      <c r="Q28" s="13"/>
      <c r="R28" s="13"/>
      <c r="S28" s="13"/>
    </row>
    <row r="29" spans="2:19" ht="18.75" customHeight="1">
      <c r="B29" s="15" t="s">
        <v>8</v>
      </c>
      <c r="C29" s="15" t="s">
        <v>1</v>
      </c>
      <c r="D29" s="29" t="s">
        <v>97</v>
      </c>
      <c r="E29" s="29" t="s">
        <v>3</v>
      </c>
      <c r="F29" s="29" t="s">
        <v>4</v>
      </c>
      <c r="G29" s="15" t="s">
        <v>2</v>
      </c>
      <c r="H29" s="29" t="s">
        <v>28</v>
      </c>
      <c r="I29" s="15" t="s">
        <v>6</v>
      </c>
      <c r="J29" s="29" t="s">
        <v>12</v>
      </c>
      <c r="K29" s="29" t="s">
        <v>77</v>
      </c>
      <c r="L29" s="30"/>
      <c r="M29" s="31"/>
      <c r="N29" s="32"/>
      <c r="O29" s="33" t="s">
        <v>29</v>
      </c>
      <c r="P29" s="29" t="s">
        <v>73</v>
      </c>
      <c r="Q29" s="34"/>
      <c r="R29" s="34"/>
      <c r="S29" s="13"/>
    </row>
    <row r="30" spans="2:19" ht="7.5" customHeight="1">
      <c r="B30" s="7">
        <v>1</v>
      </c>
      <c r="C30" s="7">
        <v>2</v>
      </c>
      <c r="D30" s="8">
        <v>3</v>
      </c>
      <c r="E30" s="8">
        <v>4</v>
      </c>
      <c r="F30" s="7">
        <v>5</v>
      </c>
      <c r="G30" s="7">
        <v>6</v>
      </c>
      <c r="H30" s="7">
        <v>7</v>
      </c>
      <c r="I30" s="7">
        <v>8</v>
      </c>
      <c r="J30" s="7">
        <v>9</v>
      </c>
      <c r="K30" s="7">
        <v>10</v>
      </c>
      <c r="L30" s="21">
        <v>11</v>
      </c>
      <c r="M30" s="35"/>
      <c r="N30" s="22"/>
      <c r="O30" s="36">
        <v>12</v>
      </c>
      <c r="P30" s="7">
        <v>13</v>
      </c>
      <c r="Q30" s="37"/>
      <c r="R30" s="37"/>
      <c r="S30" s="13"/>
    </row>
    <row r="31" spans="2:19" s="4" customFormat="1" ht="11.25" customHeight="1">
      <c r="B31" s="7">
        <v>1</v>
      </c>
      <c r="C31" s="11" t="s">
        <v>82</v>
      </c>
      <c r="D31" s="8" t="s">
        <v>96</v>
      </c>
      <c r="E31" s="8">
        <v>12.7</v>
      </c>
      <c r="F31" s="7">
        <v>1</v>
      </c>
      <c r="G31" s="7" t="s">
        <v>11</v>
      </c>
      <c r="H31" s="7">
        <v>4.38</v>
      </c>
      <c r="I31" s="7">
        <v>17697</v>
      </c>
      <c r="J31" s="10">
        <v>79637</v>
      </c>
      <c r="K31" s="10">
        <f>J31*10%</f>
        <v>7963.700000000001</v>
      </c>
      <c r="L31" s="7"/>
      <c r="M31" s="21"/>
      <c r="N31" s="22"/>
      <c r="O31" s="7"/>
      <c r="P31" s="10">
        <v>87600</v>
      </c>
      <c r="Q31" s="12"/>
      <c r="R31" s="12"/>
      <c r="S31" s="13"/>
    </row>
    <row r="32" spans="2:19" s="4" customFormat="1" ht="10.5" customHeight="1">
      <c r="B32" s="7">
        <v>2</v>
      </c>
      <c r="C32" s="7" t="s">
        <v>33</v>
      </c>
      <c r="D32" s="8" t="s">
        <v>100</v>
      </c>
      <c r="E32" s="8">
        <v>16.6</v>
      </c>
      <c r="F32" s="7">
        <v>1.5</v>
      </c>
      <c r="G32" s="7" t="s">
        <v>11</v>
      </c>
      <c r="H32" s="7">
        <v>3.69</v>
      </c>
      <c r="I32" s="7">
        <v>17697</v>
      </c>
      <c r="J32" s="10">
        <f aca="true" t="shared" si="2" ref="J32:J44">H32*I32*F32</f>
        <v>97952.895</v>
      </c>
      <c r="K32" s="10">
        <f aca="true" t="shared" si="3" ref="K32:K46">J32*10%</f>
        <v>9795.2895</v>
      </c>
      <c r="L32" s="7"/>
      <c r="M32" s="21"/>
      <c r="N32" s="22"/>
      <c r="O32" s="7"/>
      <c r="P32" s="10">
        <f>J32+N32+O32+K32+M32</f>
        <v>107748.1845</v>
      </c>
      <c r="Q32" s="12"/>
      <c r="R32" s="12"/>
      <c r="S32" s="13"/>
    </row>
    <row r="33" spans="2:19" s="4" customFormat="1" ht="10.5" customHeight="1">
      <c r="B33" s="7">
        <v>3</v>
      </c>
      <c r="C33" s="11" t="s">
        <v>35</v>
      </c>
      <c r="D33" s="8" t="s">
        <v>94</v>
      </c>
      <c r="E33" s="8">
        <v>14.2</v>
      </c>
      <c r="F33" s="7">
        <v>1</v>
      </c>
      <c r="G33" s="11" t="s">
        <v>16</v>
      </c>
      <c r="H33" s="7">
        <v>1.92</v>
      </c>
      <c r="I33" s="7">
        <v>17697</v>
      </c>
      <c r="J33" s="10">
        <v>33978</v>
      </c>
      <c r="K33" s="10">
        <f t="shared" si="3"/>
        <v>3397.8</v>
      </c>
      <c r="L33" s="7"/>
      <c r="M33" s="21"/>
      <c r="N33" s="22"/>
      <c r="O33" s="7"/>
      <c r="P33" s="10">
        <f aca="true" t="shared" si="4" ref="P33:P46">J33+N33+O33+K33</f>
        <v>37375.8</v>
      </c>
      <c r="Q33" s="12"/>
      <c r="R33" s="12"/>
      <c r="S33" s="13"/>
    </row>
    <row r="34" spans="2:19" s="4" customFormat="1" ht="9" customHeight="1">
      <c r="B34" s="7">
        <v>4</v>
      </c>
      <c r="C34" s="11" t="s">
        <v>36</v>
      </c>
      <c r="D34" s="8" t="s">
        <v>70</v>
      </c>
      <c r="E34" s="8"/>
      <c r="F34" s="7">
        <v>1</v>
      </c>
      <c r="G34" s="7"/>
      <c r="H34" s="7"/>
      <c r="I34" s="7">
        <v>17697</v>
      </c>
      <c r="J34" s="10">
        <v>31855</v>
      </c>
      <c r="K34" s="10">
        <f t="shared" si="3"/>
        <v>3185.5</v>
      </c>
      <c r="L34" s="7"/>
      <c r="M34" s="21"/>
      <c r="N34" s="22"/>
      <c r="O34" s="7"/>
      <c r="P34" s="10">
        <f t="shared" si="4"/>
        <v>35040.5</v>
      </c>
      <c r="Q34" s="12"/>
      <c r="R34" s="12"/>
      <c r="S34" s="13"/>
    </row>
    <row r="35" spans="2:19" s="4" customFormat="1" ht="9.75" customHeight="1">
      <c r="B35" s="7">
        <v>5</v>
      </c>
      <c r="C35" s="7" t="s">
        <v>37</v>
      </c>
      <c r="D35" s="8">
        <v>2</v>
      </c>
      <c r="E35" s="8"/>
      <c r="F35" s="7">
        <v>1</v>
      </c>
      <c r="G35" s="7"/>
      <c r="H35" s="7">
        <v>1.71</v>
      </c>
      <c r="I35" s="7">
        <v>17697</v>
      </c>
      <c r="J35" s="10">
        <f t="shared" si="2"/>
        <v>30261.87</v>
      </c>
      <c r="K35" s="10">
        <f t="shared" si="3"/>
        <v>3026.187</v>
      </c>
      <c r="L35" s="7"/>
      <c r="M35" s="21"/>
      <c r="N35" s="22"/>
      <c r="O35" s="7"/>
      <c r="P35" s="10">
        <f t="shared" si="4"/>
        <v>33288.057</v>
      </c>
      <c r="Q35" s="12"/>
      <c r="R35" s="12"/>
      <c r="S35" s="13"/>
    </row>
    <row r="36" spans="2:19" s="4" customFormat="1" ht="9" customHeight="1">
      <c r="B36" s="7">
        <v>6</v>
      </c>
      <c r="C36" s="7" t="s">
        <v>38</v>
      </c>
      <c r="D36" s="8">
        <v>2</v>
      </c>
      <c r="E36" s="8"/>
      <c r="F36" s="7">
        <v>1</v>
      </c>
      <c r="G36" s="11"/>
      <c r="H36" s="7">
        <v>1.71</v>
      </c>
      <c r="I36" s="7">
        <v>17697</v>
      </c>
      <c r="J36" s="10">
        <f t="shared" si="2"/>
        <v>30261.87</v>
      </c>
      <c r="K36" s="10">
        <f t="shared" si="3"/>
        <v>3026.187</v>
      </c>
      <c r="L36" s="7"/>
      <c r="M36" s="21"/>
      <c r="N36" s="22"/>
      <c r="O36" s="7"/>
      <c r="P36" s="10">
        <f t="shared" si="4"/>
        <v>33288.057</v>
      </c>
      <c r="Q36" s="12"/>
      <c r="R36" s="12"/>
      <c r="S36" s="13"/>
    </row>
    <row r="37" spans="2:19" s="4" customFormat="1" ht="9.75" customHeight="1">
      <c r="B37" s="7">
        <v>7</v>
      </c>
      <c r="C37" s="11" t="s">
        <v>40</v>
      </c>
      <c r="D37" s="8">
        <v>2</v>
      </c>
      <c r="E37" s="8"/>
      <c r="F37" s="7">
        <v>3</v>
      </c>
      <c r="G37" s="11"/>
      <c r="H37" s="7">
        <v>1.49</v>
      </c>
      <c r="I37" s="7">
        <v>17697</v>
      </c>
      <c r="J37" s="10">
        <v>90789</v>
      </c>
      <c r="K37" s="10">
        <f t="shared" si="3"/>
        <v>9078.9</v>
      </c>
      <c r="L37" s="7" t="s">
        <v>64</v>
      </c>
      <c r="M37" s="21"/>
      <c r="N37" s="22"/>
      <c r="O37" s="7">
        <v>15927</v>
      </c>
      <c r="P37" s="10">
        <v>115791</v>
      </c>
      <c r="Q37" s="12"/>
      <c r="R37" s="12"/>
      <c r="S37" s="13"/>
    </row>
    <row r="38" spans="2:19" s="4" customFormat="1" ht="9.75" customHeight="1">
      <c r="B38" s="7">
        <v>8</v>
      </c>
      <c r="C38" s="7" t="s">
        <v>41</v>
      </c>
      <c r="D38" s="7" t="s">
        <v>101</v>
      </c>
      <c r="E38" s="7">
        <v>1.5</v>
      </c>
      <c r="F38" s="7">
        <v>1</v>
      </c>
      <c r="G38" s="7"/>
      <c r="H38" s="7">
        <v>2.1</v>
      </c>
      <c r="I38" s="7">
        <v>17697</v>
      </c>
      <c r="J38" s="10">
        <f>I38*H38</f>
        <v>37163.700000000004</v>
      </c>
      <c r="K38" s="10">
        <f t="shared" si="3"/>
        <v>3716.370000000001</v>
      </c>
      <c r="L38" s="7" t="s">
        <v>64</v>
      </c>
      <c r="M38" s="21"/>
      <c r="N38" s="22"/>
      <c r="O38" s="7">
        <v>5309</v>
      </c>
      <c r="P38" s="10">
        <f t="shared" si="4"/>
        <v>46189.07000000001</v>
      </c>
      <c r="Q38" s="12"/>
      <c r="R38" s="12"/>
      <c r="S38" s="13"/>
    </row>
    <row r="39" spans="2:19" s="4" customFormat="1" ht="9.75" customHeight="1">
      <c r="B39" s="7">
        <v>9</v>
      </c>
      <c r="C39" s="11" t="s">
        <v>42</v>
      </c>
      <c r="D39" s="7" t="s">
        <v>70</v>
      </c>
      <c r="E39" s="7"/>
      <c r="F39" s="7">
        <v>2</v>
      </c>
      <c r="G39" s="7"/>
      <c r="H39" s="7">
        <v>1.83</v>
      </c>
      <c r="I39" s="7">
        <v>17697</v>
      </c>
      <c r="J39" s="10">
        <v>64772</v>
      </c>
      <c r="K39" s="10">
        <f t="shared" si="3"/>
        <v>6477.200000000001</v>
      </c>
      <c r="L39" s="7" t="s">
        <v>64</v>
      </c>
      <c r="M39" s="21"/>
      <c r="N39" s="22"/>
      <c r="O39" s="7">
        <v>10618</v>
      </c>
      <c r="P39" s="10">
        <f t="shared" si="4"/>
        <v>81867.2</v>
      </c>
      <c r="Q39" s="12"/>
      <c r="R39" s="12"/>
      <c r="S39" s="13"/>
    </row>
    <row r="40" spans="2:19" s="4" customFormat="1" ht="10.5" customHeight="1">
      <c r="B40" s="7">
        <v>10</v>
      </c>
      <c r="C40" s="11" t="s">
        <v>74</v>
      </c>
      <c r="D40" s="7" t="s">
        <v>70</v>
      </c>
      <c r="E40" s="8"/>
      <c r="F40" s="7">
        <v>2</v>
      </c>
      <c r="G40" s="7"/>
      <c r="H40" s="7">
        <v>1.71</v>
      </c>
      <c r="I40" s="7">
        <v>17697</v>
      </c>
      <c r="J40" s="10">
        <f t="shared" si="2"/>
        <v>60523.74</v>
      </c>
      <c r="K40" s="10">
        <f t="shared" si="3"/>
        <v>6052.374</v>
      </c>
      <c r="L40" s="7"/>
      <c r="M40" s="21"/>
      <c r="N40" s="22"/>
      <c r="O40" s="7"/>
      <c r="P40" s="10">
        <f t="shared" si="4"/>
        <v>66576.114</v>
      </c>
      <c r="Q40" s="12"/>
      <c r="R40" s="12"/>
      <c r="S40" s="13"/>
    </row>
    <row r="41" spans="2:19" s="4" customFormat="1" ht="11.25" customHeight="1">
      <c r="B41" s="7">
        <v>11</v>
      </c>
      <c r="C41" s="11" t="s">
        <v>43</v>
      </c>
      <c r="D41" s="7" t="s">
        <v>70</v>
      </c>
      <c r="E41" s="8"/>
      <c r="F41" s="7">
        <v>2</v>
      </c>
      <c r="G41" s="7"/>
      <c r="H41" s="7">
        <v>1.83</v>
      </c>
      <c r="I41" s="7">
        <v>17697</v>
      </c>
      <c r="J41" s="10">
        <v>64772</v>
      </c>
      <c r="K41" s="10">
        <f t="shared" si="3"/>
        <v>6477.200000000001</v>
      </c>
      <c r="L41" s="7"/>
      <c r="M41" s="21"/>
      <c r="N41" s="22"/>
      <c r="O41" s="7"/>
      <c r="P41" s="10">
        <f t="shared" si="4"/>
        <v>71249.2</v>
      </c>
      <c r="Q41" s="12"/>
      <c r="R41" s="12"/>
      <c r="S41" s="13"/>
    </row>
    <row r="42" spans="2:19" s="4" customFormat="1" ht="10.5" customHeight="1">
      <c r="B42" s="7">
        <v>12</v>
      </c>
      <c r="C42" s="7" t="s">
        <v>45</v>
      </c>
      <c r="E42" s="7"/>
      <c r="F42" s="7">
        <v>3</v>
      </c>
      <c r="G42" s="7"/>
      <c r="H42" s="7">
        <v>1.71</v>
      </c>
      <c r="I42" s="7">
        <v>17697</v>
      </c>
      <c r="J42" s="10">
        <v>90789</v>
      </c>
      <c r="K42" s="10">
        <f t="shared" si="3"/>
        <v>9078.9</v>
      </c>
      <c r="L42" s="7"/>
      <c r="M42" s="21"/>
      <c r="N42" s="22"/>
      <c r="O42" s="10">
        <v>26058</v>
      </c>
      <c r="P42" s="10">
        <f t="shared" si="4"/>
        <v>125925.9</v>
      </c>
      <c r="Q42" s="12"/>
      <c r="R42" s="12"/>
      <c r="S42" s="13"/>
    </row>
    <row r="43" spans="2:19" s="4" customFormat="1" ht="9.75" customHeight="1">
      <c r="B43" s="7">
        <v>13</v>
      </c>
      <c r="C43" s="11" t="s">
        <v>46</v>
      </c>
      <c r="D43" s="7" t="s">
        <v>70</v>
      </c>
      <c r="E43" s="8"/>
      <c r="F43" s="7">
        <v>3</v>
      </c>
      <c r="G43" s="11"/>
      <c r="H43" s="7">
        <v>1.71</v>
      </c>
      <c r="I43" s="7">
        <v>17697</v>
      </c>
      <c r="J43" s="10">
        <f t="shared" si="2"/>
        <v>90785.61</v>
      </c>
      <c r="K43" s="10">
        <f t="shared" si="3"/>
        <v>9078.561</v>
      </c>
      <c r="L43" s="7"/>
      <c r="M43" s="21"/>
      <c r="N43" s="22"/>
      <c r="O43" s="7"/>
      <c r="P43" s="10">
        <f t="shared" si="4"/>
        <v>99864.171</v>
      </c>
      <c r="Q43" s="12"/>
      <c r="R43" s="12"/>
      <c r="S43" s="13"/>
    </row>
    <row r="44" spans="2:19" s="4" customFormat="1" ht="9.75" customHeight="1">
      <c r="B44" s="7">
        <v>14</v>
      </c>
      <c r="C44" s="11" t="s">
        <v>47</v>
      </c>
      <c r="D44" s="8">
        <v>2</v>
      </c>
      <c r="E44" s="8"/>
      <c r="F44" s="7">
        <v>1.5</v>
      </c>
      <c r="G44" s="11"/>
      <c r="H44" s="7">
        <v>1.71</v>
      </c>
      <c r="I44" s="7">
        <v>17697</v>
      </c>
      <c r="J44" s="10">
        <f t="shared" si="2"/>
        <v>45392.805</v>
      </c>
      <c r="K44" s="10">
        <f t="shared" si="3"/>
        <v>4539.2805</v>
      </c>
      <c r="L44" s="7" t="s">
        <v>64</v>
      </c>
      <c r="M44" s="21"/>
      <c r="N44" s="22"/>
      <c r="O44" s="10">
        <f>I44*30%</f>
        <v>5309.099999999999</v>
      </c>
      <c r="P44" s="10">
        <f t="shared" si="4"/>
        <v>55241.1855</v>
      </c>
      <c r="Q44" s="12"/>
      <c r="R44" s="12"/>
      <c r="S44" s="13"/>
    </row>
    <row r="45" spans="2:19" s="4" customFormat="1" ht="9" customHeight="1">
      <c r="B45" s="7">
        <v>15</v>
      </c>
      <c r="C45" s="7" t="s">
        <v>48</v>
      </c>
      <c r="D45" s="7" t="s">
        <v>70</v>
      </c>
      <c r="E45" s="7"/>
      <c r="F45" s="7">
        <v>12.65</v>
      </c>
      <c r="G45" s="11"/>
      <c r="H45" s="7" t="s">
        <v>70</v>
      </c>
      <c r="I45" s="7">
        <v>17697</v>
      </c>
      <c r="J45" s="10">
        <v>380556</v>
      </c>
      <c r="K45" s="10">
        <v>38056</v>
      </c>
      <c r="L45" s="7" t="s">
        <v>70</v>
      </c>
      <c r="M45" s="21"/>
      <c r="N45" s="22"/>
      <c r="O45" s="7">
        <v>63708</v>
      </c>
      <c r="P45" s="10">
        <v>482320</v>
      </c>
      <c r="Q45" s="12"/>
      <c r="R45" s="12"/>
      <c r="S45" s="13"/>
    </row>
    <row r="46" spans="2:19" s="4" customFormat="1" ht="10.5" customHeight="1">
      <c r="B46" s="7">
        <v>16</v>
      </c>
      <c r="C46" s="7" t="s">
        <v>52</v>
      </c>
      <c r="D46" s="8">
        <v>3</v>
      </c>
      <c r="E46" s="8"/>
      <c r="F46" s="7">
        <v>1</v>
      </c>
      <c r="G46" s="11"/>
      <c r="H46" s="7">
        <v>1.83</v>
      </c>
      <c r="I46" s="7">
        <v>17697</v>
      </c>
      <c r="J46" s="10">
        <v>32386</v>
      </c>
      <c r="K46" s="10">
        <f t="shared" si="3"/>
        <v>3238.6000000000004</v>
      </c>
      <c r="L46" s="7"/>
      <c r="M46" s="21"/>
      <c r="N46" s="22"/>
      <c r="O46" s="7"/>
      <c r="P46" s="10">
        <f t="shared" si="4"/>
        <v>35624.6</v>
      </c>
      <c r="Q46" s="12"/>
      <c r="R46" s="12"/>
      <c r="S46" s="13"/>
    </row>
    <row r="47" spans="2:19" s="4" customFormat="1" ht="11.25" customHeight="1">
      <c r="B47" s="15"/>
      <c r="C47" s="15" t="s">
        <v>72</v>
      </c>
      <c r="D47" s="15"/>
      <c r="E47" s="15"/>
      <c r="F47" s="15">
        <f>SUM(F31:F46)</f>
        <v>37.65</v>
      </c>
      <c r="G47" s="15"/>
      <c r="H47" s="15"/>
      <c r="I47" s="15"/>
      <c r="J47" s="14">
        <f>SUM(J31:J46)</f>
        <v>1261876.4900000002</v>
      </c>
      <c r="K47" s="14">
        <f>SUM(K31:K46)</f>
        <v>126188.049</v>
      </c>
      <c r="L47" s="15"/>
      <c r="M47" s="21"/>
      <c r="N47" s="22"/>
      <c r="O47" s="14">
        <f>SUM(O31:O46)</f>
        <v>126929.1</v>
      </c>
      <c r="P47" s="14">
        <f>SUM(P31:P46)-6</f>
        <v>1514983.0390000003</v>
      </c>
      <c r="Q47" s="23"/>
      <c r="R47" s="23"/>
      <c r="S47" s="24"/>
    </row>
    <row r="48" spans="2:19" ht="12.75" customHeight="1" hidden="1">
      <c r="B48" s="15"/>
      <c r="C48" s="15"/>
      <c r="D48" s="15"/>
      <c r="E48" s="15"/>
      <c r="F48" s="15"/>
      <c r="G48" s="15"/>
      <c r="H48" s="15"/>
      <c r="I48" s="15"/>
      <c r="J48" s="14"/>
      <c r="K48" s="14"/>
      <c r="L48" s="15"/>
      <c r="M48" s="21"/>
      <c r="N48" s="22"/>
      <c r="O48" s="14"/>
      <c r="P48" s="14"/>
      <c r="Q48" s="23"/>
      <c r="R48" s="23"/>
      <c r="S48" s="13"/>
    </row>
    <row r="49" spans="2:19" ht="12.75">
      <c r="B49" s="15"/>
      <c r="C49" s="15" t="s">
        <v>75</v>
      </c>
      <c r="D49" s="15"/>
      <c r="E49" s="15"/>
      <c r="F49" s="15">
        <f>H26+F47</f>
        <v>77.49000000000001</v>
      </c>
      <c r="G49" s="15"/>
      <c r="H49" s="15"/>
      <c r="I49" s="15"/>
      <c r="J49" s="14"/>
      <c r="K49" s="14"/>
      <c r="L49" s="15"/>
      <c r="M49" s="21"/>
      <c r="N49" s="22"/>
      <c r="O49" s="14"/>
      <c r="P49" s="14">
        <f>S26+P47-1</f>
        <v>4200016.123000001</v>
      </c>
      <c r="Q49" s="23"/>
      <c r="R49" s="23"/>
      <c r="S49" s="13"/>
    </row>
    <row r="50" spans="2:19" ht="1.5" customHeight="1">
      <c r="B50" s="26"/>
      <c r="C50" s="26"/>
      <c r="D50" s="26"/>
      <c r="E50" s="26"/>
      <c r="F50" s="26"/>
      <c r="G50" s="26"/>
      <c r="H50" s="26"/>
      <c r="I50" s="26"/>
      <c r="J50" s="23"/>
      <c r="K50" s="23"/>
      <c r="L50" s="26"/>
      <c r="M50" s="26"/>
      <c r="N50" s="26"/>
      <c r="O50" s="26"/>
      <c r="P50" s="23"/>
      <c r="Q50" s="23"/>
      <c r="R50" s="23"/>
      <c r="S50" s="13"/>
    </row>
    <row r="51" spans="2:19" ht="12.75">
      <c r="B51" s="13"/>
      <c r="C51" s="13" t="s">
        <v>76</v>
      </c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</row>
  </sheetData>
  <sheetProtection/>
  <mergeCells count="21">
    <mergeCell ref="Q9:R9"/>
    <mergeCell ref="K11:L11"/>
    <mergeCell ref="K12:L12"/>
    <mergeCell ref="N9:O9"/>
    <mergeCell ref="N10:O10"/>
    <mergeCell ref="K9:L9"/>
    <mergeCell ref="K10:L10"/>
    <mergeCell ref="K13:L13"/>
    <mergeCell ref="K14:L14"/>
    <mergeCell ref="K15:L15"/>
    <mergeCell ref="K16:L16"/>
    <mergeCell ref="K17:L17"/>
    <mergeCell ref="K18:L18"/>
    <mergeCell ref="K25:L25"/>
    <mergeCell ref="K26:L26"/>
    <mergeCell ref="K19:L19"/>
    <mergeCell ref="K20:L20"/>
    <mergeCell ref="K21:L21"/>
    <mergeCell ref="K22:L22"/>
    <mergeCell ref="K23:L23"/>
    <mergeCell ref="K24:L24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2019-02-22T10:56:24Z</cp:lastPrinted>
  <dcterms:created xsi:type="dcterms:W3CDTF">1996-10-08T23:32:33Z</dcterms:created>
  <dcterms:modified xsi:type="dcterms:W3CDTF">2019-02-22T11:31:46Z</dcterms:modified>
  <cp:category/>
  <cp:version/>
  <cp:contentType/>
  <cp:contentStatus/>
</cp:coreProperties>
</file>